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кв. 2016 год" sheetId="1" r:id="rId1"/>
  </sheets>
  <definedNames>
    <definedName name="_xlnm.Print_Titles" localSheetId="0">'1 кв. 2016 год'!$9:$9</definedName>
  </definedNames>
  <calcPr fullCalcOnLoad="1" refMode="R1C1"/>
</workbook>
</file>

<file path=xl/sharedStrings.xml><?xml version="1.0" encoding="utf-8"?>
<sst xmlns="http://schemas.openxmlformats.org/spreadsheetml/2006/main" count="176" uniqueCount="176">
  <si>
    <t>2020300700 0000 151</t>
  </si>
  <si>
    <t xml:space="preserve">  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</si>
  <si>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Субвенции бюджетам на модернизацию региональных систем общего образования</t>
  </si>
  <si>
    <t>2020307800 0000 151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</si>
  <si>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</si>
  <si>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</si>
  <si>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</si>
  <si>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СУБВЕНЦИЙ,  И ИНЫХ МЕЖБЮДЖЕТНЫХ ТРАНСФЕРТОВ,  ИМЕЮЩИХ ЦЕЛЕВОЕ НАЗНАЧЕНИЕ,  ПРОШЛЫХ ЛЕТ</t>
  </si>
  <si>
    <t>2 19 00000 00 0000 000</t>
  </si>
  <si>
    <t xml:space="preserve">  Денежные взыскания (штрафы) за правонарушения в области дорожного движения</t>
  </si>
  <si>
    <t xml:space="preserve"> 1163000001 0000 140</t>
  </si>
  <si>
    <t>Наименование доходов</t>
  </si>
  <si>
    <t>Код бюджетной классификации Российской Федерации</t>
  </si>
  <si>
    <t xml:space="preserve">  НАЛОГОВЫЕ И НЕНАЛОГОВЫЕ ДОХОДЫ</t>
  </si>
  <si>
    <t>1000000000 0000 000</t>
  </si>
  <si>
    <t xml:space="preserve">  НАЛОГИ НА ПРИБЫЛЬ, ДОХОДЫ</t>
  </si>
  <si>
    <t>1010000000 0000 000</t>
  </si>
  <si>
    <t xml:space="preserve">  Налог на доходы физических лиц</t>
  </si>
  <si>
    <t>1010200001 0000 110</t>
  </si>
  <si>
    <t xml:space="preserve">  НАЛОГИ НА СОВОКУПНЫЙ ДОХОД</t>
  </si>
  <si>
    <t>1050000000 0000 000</t>
  </si>
  <si>
    <t xml:space="preserve">  Единый налог на вмененный доход для отдельных видов деятельности</t>
  </si>
  <si>
    <t xml:space="preserve">  ГОСУДАРСТВЕННАЯ ПОШЛИНА</t>
  </si>
  <si>
    <t>1080000000 0000 000</t>
  </si>
  <si>
    <t xml:space="preserve">  Государственная пошлина по делам, рассматриваемым в судах общей юрисдикции, мировыми судьями</t>
  </si>
  <si>
    <t>1080300001 0000 110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</si>
  <si>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</si>
  <si>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1080700001 0000 110</t>
  </si>
  <si>
    <t>1110000000 0000 000</t>
  </si>
  <si>
    <t>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</si>
  <si>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</si>
  <si>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1110501000 0000 120</t>
  </si>
  <si>
    <t>1110503000 0000 120</t>
  </si>
  <si>
    <t xml:space="preserve">  ПЛАТЕЖИ ПРИ ПОЛЬЗОВАНИИ ПРИРОДНЫМИ РЕСУРСАМИ</t>
  </si>
  <si>
    <t>1120000000 0000 000</t>
  </si>
  <si>
    <t xml:space="preserve">  Плата за негативное воздействие на окружающую среду</t>
  </si>
  <si>
    <t>1120100001 0000 120</t>
  </si>
  <si>
    <t>1130000000 0000 000</t>
  </si>
  <si>
    <t xml:space="preserve">  ДОХОДЫ ОТ ПРОДАЖИ МАТЕРИАЛЬНЫХ И НЕМАТЕРИАЛЬНЫХ АКТИВОВ</t>
  </si>
  <si>
    <t>1140000000 0000 000</t>
  </si>
  <si>
    <t>1140600000 0000 430</t>
  </si>
  <si>
    <t xml:space="preserve">  ШТРАФЫ, САНКЦИИ, ВОЗМЕЩЕНИЕ УЩЕРБА</t>
  </si>
  <si>
    <t>1160000000 0000 000</t>
  </si>
  <si>
    <t xml:space="preserve">  Денежные взыскания (штрафы) за нарушение законодательства о налогах и сборах</t>
  </si>
  <si>
    <t>1160300000 0000 140</t>
  </si>
  <si>
    <t>1160600001 0000 140</t>
  </si>
  <si>
    <t>1162500001 0000 140</t>
  </si>
  <si>
    <t>1162502001 0000 140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</si>
  <si>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</si>
  <si>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1162800001 0000 140</t>
  </si>
  <si>
    <t xml:space="preserve">  Прочие поступления от денежных взысканий (штрафов) и иных сумм в возмещение ущерба</t>
  </si>
  <si>
    <t>1169000000 0000 140</t>
  </si>
  <si>
    <t>1170500000 0000 180</t>
  </si>
  <si>
    <t xml:space="preserve">  БЕЗВОЗМЕЗДНЫЕ ПОСТУПЛЕНИЯ</t>
  </si>
  <si>
    <t>2000000000 0000 000</t>
  </si>
  <si>
    <t>2020000000 0000 000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</si>
  <si>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</si>
  <si>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</si>
  <si>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Прочие субсидии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</si>
  <si>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</si>
  <si>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</si>
  <si>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</si>
  <si>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</si>
  <si>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</si>
  <si>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</si>
  <si>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2020304600 0000 151</t>
  </si>
  <si>
    <t xml:space="preserve">  Прочие субвенции</t>
  </si>
  <si>
    <t xml:space="preserve">ИТОГО ДОХОДОВ </t>
  </si>
  <si>
    <t xml:space="preserve">Отчет об исполнении районного бюджета  </t>
  </si>
  <si>
    <t>к решению Собрания депутатов</t>
  </si>
  <si>
    <t>1110502000 0000 120</t>
  </si>
  <si>
    <t>1140200000 0000 000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</si>
  <si>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</si>
  <si>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2020302100 0000 151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</si>
  <si>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</si>
  <si>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2020302600 0000 151</t>
  </si>
  <si>
    <t xml:space="preserve">  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</si>
  <si>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2020207700 0000 151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</si>
  <si>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</si>
  <si>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1160800001 0000 140</t>
  </si>
  <si>
    <t>Сумма,                        тыс. рублей</t>
  </si>
  <si>
    <t>1050200002 0000 110</t>
  </si>
  <si>
    <t xml:space="preserve">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</si>
  <si>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</si>
  <si>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</si>
  <si>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</si>
  <si>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</si>
  <si>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</si>
  <si>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Денежные взыскания (штрафы) за нарушение законодательства об особо охраняемых природных территориях</t>
  </si>
  <si>
    <t>БЕЗВОЗМЕЗДНЫЕ ПОСТУПЛЕНИЯ ОТ ДРУГИХ БЮДЖЕТОВ БЮДЖЕТНОЙ СИСТЕМЫ РОССИЙСКОЙ ФЕДЕРАЦИИ</t>
  </si>
  <si>
    <t xml:space="preserve"> Прочие неналоговые доходы</t>
  </si>
  <si>
    <t xml:space="preserve">  БЕЗВОЗМЕЗДНЫЕ ПОСТУПЛЕНИЯ ОТ НЕРЕЗИДЕНТОВ</t>
  </si>
  <si>
    <t xml:space="preserve">  Безвозмездные поступления от нерезидентов в бюджеты муниципальных районов</t>
  </si>
  <si>
    <t>2010500005 0000 180</t>
  </si>
  <si>
    <t xml:space="preserve"> 2010000000 0000 180</t>
  </si>
  <si>
    <t xml:space="preserve"> 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</si>
  <si>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Субсидии бюджетам на модернизацию региональных систем общего образования</t>
  </si>
  <si>
    <t>2020208800 0000 151</t>
  </si>
  <si>
    <t>2020208900 0000 151</t>
  </si>
  <si>
    <t>2020214500 0000 151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</si>
  <si>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</si>
  <si>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1164300001 0000 140</t>
  </si>
  <si>
    <t>Доходы от оказания платных услуг (работ)</t>
  </si>
  <si>
    <t>1130100000 0000 130</t>
  </si>
  <si>
    <t xml:space="preserve"> 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</si>
  <si>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</si>
  <si>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1090000000 0000 000</t>
  </si>
  <si>
    <t>1090700000 0000 110</t>
  </si>
  <si>
    <t>2020200800 0000 151</t>
  </si>
  <si>
    <t xml:space="preserve">     Субсидии бюджетам на обеспечение жильем молодых семей</t>
  </si>
  <si>
    <t xml:space="preserve"> Субсидии бюджетам на реализацию федеральных целевых программ</t>
  </si>
  <si>
    <t>2020205100 0000 151</t>
  </si>
  <si>
    <t xml:space="preserve"> Субсидии бюджетам на осуществление мероприятий по обеспечению жильем граждан Российской Федерации, проживающих в сельской местности</t>
  </si>
  <si>
    <t>2020208500 0000 151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</si>
  <si>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</si>
  <si>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2020215000 0000 151</t>
  </si>
  <si>
    <t>1050400002 0000 110</t>
  </si>
  <si>
    <t>Налог на прибыль организаций, зачислявшийся до 1 января 2005 года в местные бюджеты</t>
  </si>
  <si>
    <t xml:space="preserve"> 1090100000 0000 110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</si>
  <si>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</si>
  <si>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2020311900 0000 151</t>
  </si>
  <si>
    <t>Субсидии бюджетам на модернизацию региональных систем дошкольного образования</t>
  </si>
  <si>
    <t>2020220400 0000 151</t>
  </si>
  <si>
    <t xml:space="preserve">  Налог, взимаемый в связи с применением патентной системы налогообложения</t>
  </si>
  <si>
    <t xml:space="preserve">   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</si>
  <si>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 xml:space="preserve">  Субвенции бюджетам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</si>
  <si>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>МО "Плесецкий муниципальный район"</t>
  </si>
  <si>
    <t xml:space="preserve">  ДОХОДЫ ОТ ОКАЗАНИЯ ПЛАТНЫХ УСЛУГ (РАБОТ) И КОМПЕНСАЦИИ ЗАТРАТ ГОСУДАРСТВА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</si>
  <si>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</si>
  <si>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 Денежные взыскания (штрафы) за нарушение законодательстваРоссийской Федерации 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</si>
  <si>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Субсидии  бюджетам бюджетной системы Российской Федерации (межбюджетные субсидии)</t>
  </si>
  <si>
    <t>НАЛОГИ НА ТОВАРЫ (РАБОТЫ, УСЛУГИ), РЕАЛИЗУЕМЫЕ НА ТЕРРИТОРИИ РОССИЙСКОЙ ФЕДЕРАЦИИ</t>
  </si>
  <si>
    <t xml:space="preserve"> 1030000000 0000 000</t>
  </si>
  <si>
    <t>Акцизы по подакцизным товарам (продукции), производимым на территории Российской Федерации</t>
  </si>
  <si>
    <t xml:space="preserve"> 1030200001 0000 110</t>
  </si>
  <si>
    <t xml:space="preserve"> 1163000000 0000 140</t>
  </si>
  <si>
    <t>Денежные взыскания (штрафы) за административные правонарушения в области дорожного движения</t>
  </si>
  <si>
    <t>1163503005 0000 140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</si>
  <si>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</si>
  <si>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</si>
  <si>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</si>
  <si>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Доходы от компенсации затрат государства</t>
  </si>
  <si>
    <t>1130200000 0000 130</t>
  </si>
  <si>
    <t>Прочие межбюджетные трансферты, передаваемые бюджетам муниципальных районов</t>
  </si>
  <si>
    <t>2020900000 0000 151</t>
  </si>
  <si>
    <t xml:space="preserve"> Прочие безвозмездные поступления от других бюджетов бюджетной системы  </t>
  </si>
  <si>
    <t>2020902405 0000 151</t>
  </si>
  <si>
    <t xml:space="preserve">  Прочие безвозмездные поступления в бюджеты муниципальных районов </t>
  </si>
  <si>
    <t>Иные межбюджетные трансферты</t>
  </si>
  <si>
    <t>По форме приложения № 4</t>
  </si>
  <si>
    <t>1140601305 0000 430</t>
  </si>
  <si>
    <t>1140602505 0000 430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</si>
  <si>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</si>
  <si>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</si>
  <si>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</si>
  <si>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</si>
  <si>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за  1 квартал 2019 года по доходам</t>
  </si>
  <si>
    <t>"О бюджете муниципального района на 2019 год и плановый период 2020 и 2021 годов"</t>
  </si>
  <si>
    <t>1164600000 0000 140</t>
  </si>
  <si>
    <t xml:space="preserve"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
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
</t>
  </si>
  <si>
    <t>Единая субвенция бюджетам муниципальных районов</t>
  </si>
  <si>
    <t>2024999900 0000 150</t>
  </si>
  <si>
    <t>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</si>
  <si>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</si>
  <si>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2021500100 0000 150</t>
  </si>
  <si>
    <t>2021000000 0000 150</t>
  </si>
  <si>
    <t>2020200000 0000 150</t>
  </si>
  <si>
    <t>2022999905 0000 150</t>
  </si>
  <si>
    <t>2020300000 0000 150</t>
  </si>
  <si>
    <t>2023511800 0000 150</t>
  </si>
  <si>
    <t>2023002400 0000 150</t>
  </si>
  <si>
    <t>2023002900 0000 150</t>
  </si>
  <si>
    <t>2023999900 0000 150</t>
  </si>
  <si>
    <t>2022400000 0000 150</t>
  </si>
  <si>
    <t>2 18 00000 00 0000 150</t>
  </si>
  <si>
    <t>2023999800 0000 150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</si>
</sst>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_р_._-;\-* #,##0.0_р_._-;_-* &quot;-&quot;??_р_._-;_-@_-"/>
    <numFmt numFmtId="190" formatCode="d/m"/>
    <numFmt numFmtId="191" formatCode="#,##0.0_р_."/>
    <numFmt numFmtId="192" formatCode="_(* #,##0.0_);_(* \(#,##0.0\);_(* &quot;-&quot;??_);_(@_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р_."/>
    <numFmt numFmtId="198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92" fontId="1" fillId="0" borderId="0" xfId="59" applyNumberFormat="1" applyFont="1" applyFill="1" applyAlignment="1">
      <alignment/>
    </xf>
    <xf numFmtId="0" fontId="3" fillId="0" borderId="0" xfId="0" applyFont="1" applyFill="1" applyAlignment="1">
      <alignment vertical="center"/>
    </xf>
    <xf numFmtId="198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/>
    </xf>
    <xf numFmtId="192" fontId="4" fillId="0" borderId="0" xfId="59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/>
    </xf>
    <xf numFmtId="187" fontId="1" fillId="0" borderId="0" xfId="59" applyFont="1" applyFill="1" applyAlignment="1">
      <alignment/>
    </xf>
    <xf numFmtId="187" fontId="3" fillId="0" borderId="0" xfId="59" applyFont="1" applyFill="1" applyAlignment="1">
      <alignment/>
    </xf>
    <xf numFmtId="187" fontId="6" fillId="0" borderId="0" xfId="59" applyFont="1" applyFill="1" applyAlignment="1">
      <alignment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justify" vertical="top" wrapText="1"/>
    </xf>
    <xf numFmtId="0" fontId="1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192" fontId="1" fillId="0" borderId="12" xfId="59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shrinkToFit="1"/>
    </xf>
    <xf numFmtId="192" fontId="5" fillId="0" borderId="12" xfId="59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top" wrapText="1"/>
    </xf>
    <xf numFmtId="192" fontId="3" fillId="0" borderId="12" xfId="59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justify" vertical="top" wrapText="1"/>
    </xf>
    <xf numFmtId="49" fontId="6" fillId="0" borderId="14" xfId="0" applyNumberFormat="1" applyFont="1" applyFill="1" applyBorder="1" applyAlignment="1">
      <alignment horizontal="center" vertical="center" shrinkToFit="1"/>
    </xf>
    <xf numFmtId="192" fontId="3" fillId="0" borderId="14" xfId="59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justify" vertical="top" wrapText="1"/>
    </xf>
    <xf numFmtId="49" fontId="6" fillId="0" borderId="16" xfId="0" applyNumberFormat="1" applyFont="1" applyFill="1" applyBorder="1" applyAlignment="1">
      <alignment horizontal="center" vertical="center" shrinkToFit="1"/>
    </xf>
    <xf numFmtId="192" fontId="3" fillId="0" borderId="16" xfId="59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justify" vertical="top" wrapText="1"/>
    </xf>
    <xf numFmtId="49" fontId="6" fillId="0" borderId="15" xfId="0" applyNumberFormat="1" applyFont="1" applyFill="1" applyBorder="1" applyAlignment="1">
      <alignment horizontal="center" vertical="center" shrinkToFit="1"/>
    </xf>
    <xf numFmtId="192" fontId="6" fillId="0" borderId="16" xfId="59" applyNumberFormat="1" applyFont="1" applyFill="1" applyBorder="1" applyAlignment="1">
      <alignment vertical="center"/>
    </xf>
    <xf numFmtId="192" fontId="6" fillId="0" borderId="15" xfId="59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justify" vertical="top" wrapText="1"/>
    </xf>
    <xf numFmtId="49" fontId="6" fillId="0" borderId="19" xfId="0" applyNumberFormat="1" applyFont="1" applyFill="1" applyBorder="1" applyAlignment="1">
      <alignment horizontal="center" vertical="center" shrinkToFit="1"/>
    </xf>
    <xf numFmtId="192" fontId="6" fillId="0" borderId="18" xfId="59" applyNumberFormat="1" applyFont="1" applyFill="1" applyBorder="1" applyAlignment="1">
      <alignment vertical="center"/>
    </xf>
    <xf numFmtId="192" fontId="6" fillId="0" borderId="12" xfId="59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justify" vertical="top" wrapText="1"/>
    </xf>
    <xf numFmtId="49" fontId="6" fillId="0" borderId="21" xfId="0" applyNumberFormat="1" applyFont="1" applyFill="1" applyBorder="1" applyAlignment="1">
      <alignment horizontal="center" vertical="center" shrinkToFit="1"/>
    </xf>
    <xf numFmtId="192" fontId="6" fillId="0" borderId="21" xfId="59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justify" vertical="top" wrapText="1"/>
    </xf>
    <xf numFmtId="49" fontId="4" fillId="0" borderId="16" xfId="0" applyNumberFormat="1" applyFont="1" applyFill="1" applyBorder="1" applyAlignment="1">
      <alignment horizontal="center" vertical="center" shrinkToFit="1"/>
    </xf>
    <xf numFmtId="192" fontId="4" fillId="0" borderId="16" xfId="59" applyNumberFormat="1" applyFont="1" applyFill="1" applyBorder="1" applyAlignment="1">
      <alignment vertical="center"/>
    </xf>
    <xf numFmtId="192" fontId="6" fillId="0" borderId="14" xfId="59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justify" vertical="top" wrapText="1"/>
    </xf>
    <xf numFmtId="49" fontId="6" fillId="0" borderId="23" xfId="0" applyNumberFormat="1" applyFont="1" applyFill="1" applyBorder="1" applyAlignment="1">
      <alignment horizontal="center" vertical="center" shrinkToFit="1"/>
    </xf>
    <xf numFmtId="192" fontId="3" fillId="0" borderId="23" xfId="59" applyNumberFormat="1" applyFont="1" applyFill="1" applyBorder="1" applyAlignment="1">
      <alignment vertical="center"/>
    </xf>
    <xf numFmtId="191" fontId="6" fillId="0" borderId="16" xfId="59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justify" vertical="top" wrapText="1"/>
    </xf>
    <xf numFmtId="49" fontId="6" fillId="0" borderId="25" xfId="0" applyNumberFormat="1" applyFont="1" applyFill="1" applyBorder="1" applyAlignment="1">
      <alignment horizontal="center" vertical="center" shrinkToFit="1"/>
    </xf>
    <xf numFmtId="192" fontId="3" fillId="0" borderId="25" xfId="59" applyNumberFormat="1" applyFont="1" applyFill="1" applyBorder="1" applyAlignment="1">
      <alignment vertical="center"/>
    </xf>
    <xf numFmtId="0" fontId="1" fillId="33" borderId="0" xfId="0" applyFont="1" applyFill="1" applyAlignment="1">
      <alignment horizontal="left"/>
    </xf>
    <xf numFmtId="192" fontId="1" fillId="33" borderId="0" xfId="59" applyNumberFormat="1" applyFont="1" applyFill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4" fillId="34" borderId="14" xfId="0" applyNumberFormat="1" applyFont="1" applyFill="1" applyBorder="1" applyAlignment="1">
      <alignment horizontal="center" vertical="center" shrinkToFit="1"/>
    </xf>
    <xf numFmtId="49" fontId="4" fillId="34" borderId="16" xfId="0" applyNumberFormat="1" applyFont="1" applyFill="1" applyBorder="1" applyAlignment="1">
      <alignment horizontal="center" vertical="center" shrinkToFit="1"/>
    </xf>
    <xf numFmtId="192" fontId="4" fillId="34" borderId="16" xfId="59" applyNumberFormat="1" applyFont="1" applyFill="1" applyBorder="1" applyAlignment="1">
      <alignment vertical="center"/>
    </xf>
    <xf numFmtId="0" fontId="1" fillId="34" borderId="13" xfId="0" applyFont="1" applyFill="1" applyBorder="1" applyAlignment="1">
      <alignment horizontal="justify" vertical="top" wrapText="1"/>
    </xf>
    <xf numFmtId="192" fontId="1" fillId="34" borderId="14" xfId="59" applyNumberFormat="1" applyFont="1" applyFill="1" applyBorder="1" applyAlignment="1">
      <alignment vertical="center"/>
    </xf>
    <xf numFmtId="0" fontId="1" fillId="34" borderId="15" xfId="0" applyFont="1" applyFill="1" applyBorder="1" applyAlignment="1">
      <alignment horizontal="justify" vertical="top" wrapText="1"/>
    </xf>
    <xf numFmtId="192" fontId="1" fillId="34" borderId="16" xfId="59" applyNumberFormat="1" applyFont="1" applyFill="1" applyBorder="1" applyAlignment="1">
      <alignment vertical="center"/>
    </xf>
    <xf numFmtId="0" fontId="1" fillId="34" borderId="18" xfId="0" applyFont="1" applyFill="1" applyBorder="1" applyAlignment="1">
      <alignment horizontal="justify" vertical="top" wrapText="1"/>
    </xf>
    <xf numFmtId="0" fontId="1" fillId="34" borderId="15" xfId="0" applyFont="1" applyFill="1" applyBorder="1" applyAlignment="1">
      <alignment horizontal="justify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shrinkToFit="1"/>
    </xf>
    <xf numFmtId="192" fontId="4" fillId="34" borderId="19" xfId="59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top" wrapText="1"/>
    </xf>
    <xf numFmtId="192" fontId="3" fillId="34" borderId="11" xfId="59" applyNumberFormat="1" applyFont="1" applyFill="1" applyBorder="1" applyAlignment="1">
      <alignment vertical="center"/>
    </xf>
    <xf numFmtId="49" fontId="4" fillId="34" borderId="15" xfId="0" applyNumberFormat="1" applyFont="1" applyFill="1" applyBorder="1" applyAlignment="1">
      <alignment horizontal="center" vertical="center" shrinkToFit="1"/>
    </xf>
    <xf numFmtId="192" fontId="1" fillId="34" borderId="11" xfId="59" applyNumberFormat="1" applyFont="1" applyFill="1" applyBorder="1" applyAlignment="1">
      <alignment vertical="center"/>
    </xf>
    <xf numFmtId="49" fontId="3" fillId="34" borderId="15" xfId="0" applyNumberFormat="1" applyFont="1" applyFill="1" applyBorder="1" applyAlignment="1">
      <alignment horizontal="center" vertical="center" shrinkToFit="1"/>
    </xf>
    <xf numFmtId="0" fontId="1" fillId="34" borderId="17" xfId="0" applyFont="1" applyFill="1" applyBorder="1" applyAlignment="1">
      <alignment horizontal="justify" vertical="top" wrapText="1"/>
    </xf>
    <xf numFmtId="0" fontId="7" fillId="0" borderId="11" xfId="52" applyNumberFormat="1" applyFont="1" applyFill="1" applyBorder="1" applyAlignment="1" applyProtection="1">
      <alignment wrapText="1"/>
      <protection hidden="1"/>
    </xf>
    <xf numFmtId="49" fontId="4" fillId="33" borderId="16" xfId="0" applyNumberFormat="1" applyFont="1" applyFill="1" applyBorder="1" applyAlignment="1">
      <alignment horizontal="center" vertical="center" shrinkToFit="1"/>
    </xf>
    <xf numFmtId="192" fontId="4" fillId="33" borderId="19" xfId="59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horizontal="left" vertical="top" wrapText="1"/>
    </xf>
    <xf numFmtId="49" fontId="4" fillId="33" borderId="15" xfId="0" applyNumberFormat="1" applyFont="1" applyFill="1" applyBorder="1" applyAlignment="1">
      <alignment horizontal="center" vertical="center" shrinkToFit="1"/>
    </xf>
    <xf numFmtId="192" fontId="1" fillId="33" borderId="11" xfId="59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horizontal="left" vertical="top" wrapText="1"/>
    </xf>
    <xf numFmtId="49" fontId="6" fillId="33" borderId="15" xfId="0" applyNumberFormat="1" applyFont="1" applyFill="1" applyBorder="1" applyAlignment="1">
      <alignment horizontal="center" vertical="center" shrinkToFit="1"/>
    </xf>
    <xf numFmtId="192" fontId="3" fillId="33" borderId="11" xfId="59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justify" vertical="top" wrapText="1"/>
    </xf>
    <xf numFmtId="49" fontId="6" fillId="33" borderId="12" xfId="0" applyNumberFormat="1" applyFont="1" applyFill="1" applyBorder="1" applyAlignment="1">
      <alignment horizontal="center" vertical="center" shrinkToFit="1"/>
    </xf>
    <xf numFmtId="192" fontId="3" fillId="33" borderId="12" xfId="59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horizontal="justify" vertical="top" wrapText="1"/>
    </xf>
    <xf numFmtId="49" fontId="4" fillId="33" borderId="14" xfId="0" applyNumberFormat="1" applyFont="1" applyFill="1" applyBorder="1" applyAlignment="1">
      <alignment horizontal="center" vertical="center" shrinkToFit="1"/>
    </xf>
    <xf numFmtId="192" fontId="4" fillId="33" borderId="14" xfId="59" applyNumberFormat="1" applyFont="1" applyFill="1" applyBorder="1" applyAlignment="1">
      <alignment vertical="center"/>
    </xf>
    <xf numFmtId="0" fontId="1" fillId="33" borderId="20" xfId="0" applyFont="1" applyFill="1" applyBorder="1" applyAlignment="1">
      <alignment horizontal="justify" vertical="top" wrapText="1"/>
    </xf>
    <xf numFmtId="49" fontId="4" fillId="33" borderId="21" xfId="0" applyNumberFormat="1" applyFont="1" applyFill="1" applyBorder="1" applyAlignment="1">
      <alignment horizontal="center" vertical="center" shrinkToFit="1"/>
    </xf>
    <xf numFmtId="192" fontId="1" fillId="33" borderId="21" xfId="59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horizontal="center" vertical="center" shrinkToFit="1"/>
    </xf>
    <xf numFmtId="192" fontId="1" fillId="33" borderId="14" xfId="59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horizontal="justify" vertical="top" wrapText="1"/>
    </xf>
    <xf numFmtId="49" fontId="1" fillId="33" borderId="16" xfId="0" applyNumberFormat="1" applyFont="1" applyFill="1" applyBorder="1" applyAlignment="1">
      <alignment horizontal="center" vertical="center" shrinkToFit="1"/>
    </xf>
    <xf numFmtId="192" fontId="1" fillId="33" borderId="16" xfId="59" applyNumberFormat="1" applyFont="1" applyFill="1" applyBorder="1" applyAlignment="1">
      <alignment vertical="center"/>
    </xf>
    <xf numFmtId="49" fontId="1" fillId="33" borderId="16" xfId="0" applyNumberFormat="1" applyFont="1" applyFill="1" applyBorder="1" applyAlignment="1">
      <alignment horizontal="center" vertical="top" shrinkToFit="1"/>
    </xf>
    <xf numFmtId="0" fontId="1" fillId="33" borderId="18" xfId="0" applyFont="1" applyFill="1" applyBorder="1" applyAlignment="1">
      <alignment horizontal="justify" vertical="top" wrapText="1"/>
    </xf>
    <xf numFmtId="49" fontId="1" fillId="33" borderId="19" xfId="0" applyNumberFormat="1" applyFont="1" applyFill="1" applyBorder="1" applyAlignment="1">
      <alignment horizontal="center" vertical="top" shrinkToFit="1"/>
    </xf>
    <xf numFmtId="192" fontId="1" fillId="33" borderId="19" xfId="59" applyNumberFormat="1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horizontal="center" vertical="center" shrinkToFit="1"/>
    </xf>
    <xf numFmtId="192" fontId="1" fillId="33" borderId="18" xfId="59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justify" vertical="center" wrapText="1"/>
    </xf>
    <xf numFmtId="192" fontId="5" fillId="33" borderId="12" xfId="59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justify" vertical="top" wrapText="1"/>
    </xf>
    <xf numFmtId="192" fontId="3" fillId="33" borderId="14" xfId="59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horizontal="justify" vertical="top" wrapText="1"/>
    </xf>
    <xf numFmtId="192" fontId="4" fillId="33" borderId="16" xfId="59" applyNumberFormat="1" applyFont="1" applyFill="1" applyBorder="1" applyAlignment="1">
      <alignment vertical="center"/>
    </xf>
    <xf numFmtId="0" fontId="3" fillId="33" borderId="26" xfId="0" applyFont="1" applyFill="1" applyBorder="1" applyAlignment="1">
      <alignment horizontal="justify" vertical="top" wrapText="1"/>
    </xf>
    <xf numFmtId="49" fontId="6" fillId="33" borderId="21" xfId="0" applyNumberFormat="1" applyFont="1" applyFill="1" applyBorder="1" applyAlignment="1">
      <alignment horizontal="center" vertical="center" shrinkToFit="1"/>
    </xf>
    <xf numFmtId="192" fontId="3" fillId="33" borderId="21" xfId="59" applyNumberFormat="1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191" fontId="3" fillId="33" borderId="11" xfId="59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justify" vertical="center" wrapText="1"/>
    </xf>
    <xf numFmtId="0" fontId="3" fillId="33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58">
      <selection activeCell="J27" sqref="J27"/>
    </sheetView>
  </sheetViews>
  <sheetFormatPr defaultColWidth="9.140625" defaultRowHeight="12.75"/>
  <cols>
    <col min="1" max="1" width="70.8515625" style="2" customWidth="1"/>
    <col min="2" max="2" width="22.00390625" style="2" customWidth="1"/>
    <col min="3" max="3" width="18.140625" style="6" customWidth="1"/>
    <col min="4" max="4" width="9.140625" style="3" customWidth="1"/>
    <col min="5" max="5" width="10.8515625" style="3" bestFit="1" customWidth="1"/>
    <col min="6" max="16384" width="9.140625" style="3" customWidth="1"/>
  </cols>
  <sheetData>
    <row r="1" spans="1:4" s="1" customFormat="1" ht="12.75">
      <c r="A1" s="16"/>
      <c r="B1" s="17"/>
      <c r="C1" s="18" t="s">
        <v>149</v>
      </c>
      <c r="D1" s="2"/>
    </row>
    <row r="2" spans="1:4" s="1" customFormat="1" ht="12.75">
      <c r="A2" s="19"/>
      <c r="B2" s="17"/>
      <c r="C2" s="18" t="s">
        <v>69</v>
      </c>
      <c r="D2" s="3"/>
    </row>
    <row r="3" spans="1:4" s="1" customFormat="1" ht="12.75">
      <c r="A3" s="3"/>
      <c r="B3" s="17"/>
      <c r="C3" s="18" t="s">
        <v>126</v>
      </c>
      <c r="D3" s="3"/>
    </row>
    <row r="4" spans="1:4" s="1" customFormat="1" ht="12.75">
      <c r="A4" s="3"/>
      <c r="B4" s="17"/>
      <c r="C4" s="18" t="s">
        <v>157</v>
      </c>
      <c r="D4" s="3"/>
    </row>
    <row r="5" spans="1:4" s="1" customFormat="1" ht="7.5" customHeight="1">
      <c r="A5" s="20"/>
      <c r="B5" s="127"/>
      <c r="C5" s="127"/>
      <c r="D5" s="3"/>
    </row>
    <row r="6" spans="1:4" s="1" customFormat="1" ht="15.75">
      <c r="A6" s="128" t="s">
        <v>68</v>
      </c>
      <c r="B6" s="128"/>
      <c r="C6" s="128"/>
      <c r="D6" s="3"/>
    </row>
    <row r="7" spans="1:4" s="1" customFormat="1" ht="15.75" customHeight="1">
      <c r="A7" s="128" t="s">
        <v>156</v>
      </c>
      <c r="B7" s="128"/>
      <c r="C7" s="128"/>
      <c r="D7" s="3"/>
    </row>
    <row r="8" spans="1:4" s="1" customFormat="1" ht="12.75" customHeight="1">
      <c r="A8" s="21"/>
      <c r="B8" s="21"/>
      <c r="C8" s="21"/>
      <c r="D8" s="3"/>
    </row>
    <row r="9" spans="1:3" ht="38.25">
      <c r="A9" s="22" t="s">
        <v>11</v>
      </c>
      <c r="B9" s="23" t="s">
        <v>12</v>
      </c>
      <c r="C9" s="24" t="s">
        <v>80</v>
      </c>
    </row>
    <row r="10" spans="1:4" s="4" customFormat="1" ht="22.5" customHeight="1">
      <c r="A10" s="25" t="s">
        <v>13</v>
      </c>
      <c r="B10" s="26" t="s">
        <v>14</v>
      </c>
      <c r="C10" s="27">
        <f>SUM(C11+C13+C15+C19+C25+C30+C32+C35+C41+C54)</f>
        <v>51946.599999999984</v>
      </c>
      <c r="D10" s="8"/>
    </row>
    <row r="11" spans="1:3" ht="12.75">
      <c r="A11" s="28" t="s">
        <v>15</v>
      </c>
      <c r="B11" s="26" t="s">
        <v>16</v>
      </c>
      <c r="C11" s="29">
        <f>SUM(C12)</f>
        <v>39388.7</v>
      </c>
    </row>
    <row r="12" spans="1:3" ht="15" customHeight="1">
      <c r="A12" s="30" t="s">
        <v>17</v>
      </c>
      <c r="B12" s="31" t="s">
        <v>18</v>
      </c>
      <c r="C12" s="32">
        <v>39388.7</v>
      </c>
    </row>
    <row r="13" spans="1:3" ht="15" customHeight="1">
      <c r="A13" s="33" t="s">
        <v>131</v>
      </c>
      <c r="B13" s="34" t="s">
        <v>132</v>
      </c>
      <c r="C13" s="35">
        <f>C14</f>
        <v>2312.7</v>
      </c>
    </row>
    <row r="14" spans="1:3" ht="15" customHeight="1">
      <c r="A14" s="33" t="s">
        <v>133</v>
      </c>
      <c r="B14" s="34" t="s">
        <v>134</v>
      </c>
      <c r="C14" s="35">
        <v>2312.7</v>
      </c>
    </row>
    <row r="15" spans="1:3" ht="12.75">
      <c r="A15" s="28" t="s">
        <v>19</v>
      </c>
      <c r="B15" s="26" t="s">
        <v>20</v>
      </c>
      <c r="C15" s="29">
        <f>SUM(C16:C18)</f>
        <v>5904.1</v>
      </c>
    </row>
    <row r="16" spans="1:3" s="4" customFormat="1" ht="19.5" customHeight="1">
      <c r="A16" s="33" t="s">
        <v>21</v>
      </c>
      <c r="B16" s="34" t="s">
        <v>81</v>
      </c>
      <c r="C16" s="32">
        <v>5876.8</v>
      </c>
    </row>
    <row r="17" spans="1:7" ht="25.5" customHeight="1" hidden="1">
      <c r="A17" s="36" t="s">
        <v>140</v>
      </c>
      <c r="B17" s="37" t="s">
        <v>139</v>
      </c>
      <c r="C17" s="38">
        <v>0</v>
      </c>
      <c r="E17" s="10"/>
      <c r="F17" s="9"/>
      <c r="G17" s="11"/>
    </row>
    <row r="18" spans="1:7" ht="17.25" customHeight="1">
      <c r="A18" s="30" t="s">
        <v>123</v>
      </c>
      <c r="B18" s="37" t="s">
        <v>116</v>
      </c>
      <c r="C18" s="38">
        <v>27.3</v>
      </c>
      <c r="E18" s="10"/>
      <c r="F18" s="9"/>
      <c r="G18" s="11"/>
    </row>
    <row r="19" spans="1:3" ht="12.75">
      <c r="A19" s="33" t="s">
        <v>22</v>
      </c>
      <c r="B19" s="34" t="s">
        <v>23</v>
      </c>
      <c r="C19" s="35">
        <f>SUM(C20+C21)</f>
        <v>1529.1</v>
      </c>
    </row>
    <row r="20" spans="1:3" s="5" customFormat="1" ht="25.5" customHeight="1">
      <c r="A20" s="33" t="s">
        <v>24</v>
      </c>
      <c r="B20" s="34" t="s">
        <v>25</v>
      </c>
      <c r="C20" s="39">
        <v>1422.5</v>
      </c>
    </row>
    <row r="21" spans="1:3" s="5" customFormat="1" ht="25.5">
      <c r="A21" s="40" t="s">
        <v>26</v>
      </c>
      <c r="B21" s="41" t="s">
        <v>27</v>
      </c>
      <c r="C21" s="42">
        <v>106.6</v>
      </c>
    </row>
    <row r="22" spans="1:3" s="5" customFormat="1" ht="25.5">
      <c r="A22" s="28" t="s">
        <v>104</v>
      </c>
      <c r="B22" s="26" t="s">
        <v>106</v>
      </c>
      <c r="C22" s="43">
        <f>SUM(C23:C24)</f>
        <v>0.008</v>
      </c>
    </row>
    <row r="23" spans="1:3" s="5" customFormat="1" ht="25.5">
      <c r="A23" s="44" t="s">
        <v>117</v>
      </c>
      <c r="B23" s="45" t="s">
        <v>118</v>
      </c>
      <c r="C23" s="46">
        <f>8/1000</f>
        <v>0.008</v>
      </c>
    </row>
    <row r="24" spans="1:3" s="5" customFormat="1" ht="12.75" customHeight="1" hidden="1">
      <c r="A24" s="44" t="s">
        <v>105</v>
      </c>
      <c r="B24" s="45" t="s">
        <v>107</v>
      </c>
      <c r="C24" s="46"/>
    </row>
    <row r="25" spans="1:3" ht="27.75" customHeight="1">
      <c r="A25" s="28" t="s">
        <v>82</v>
      </c>
      <c r="B25" s="26" t="s">
        <v>28</v>
      </c>
      <c r="C25" s="29">
        <f>SUM(C26)</f>
        <v>1032.7</v>
      </c>
    </row>
    <row r="26" spans="1:3" s="5" customFormat="1" ht="52.5" customHeight="1">
      <c r="A26" s="30" t="s">
        <v>83</v>
      </c>
      <c r="B26" s="31" t="s">
        <v>29</v>
      </c>
      <c r="C26" s="32">
        <f>SUM(C27+C28+C29)</f>
        <v>1032.7</v>
      </c>
    </row>
    <row r="27" spans="1:5" ht="39.75" customHeight="1">
      <c r="A27" s="47" t="s">
        <v>30</v>
      </c>
      <c r="B27" s="48" t="s">
        <v>31</v>
      </c>
      <c r="C27" s="49">
        <v>800</v>
      </c>
      <c r="E27" s="129"/>
    </row>
    <row r="28" spans="1:5" ht="51">
      <c r="A28" s="47" t="s">
        <v>84</v>
      </c>
      <c r="B28" s="48" t="s">
        <v>70</v>
      </c>
      <c r="C28" s="49">
        <v>58.1</v>
      </c>
      <c r="E28" s="129"/>
    </row>
    <row r="29" spans="1:5" ht="51.75" customHeight="1">
      <c r="A29" s="47" t="s">
        <v>85</v>
      </c>
      <c r="B29" s="48" t="s">
        <v>32</v>
      </c>
      <c r="C29" s="49">
        <v>174.6</v>
      </c>
      <c r="E29" s="129"/>
    </row>
    <row r="30" spans="1:5" ht="12.75">
      <c r="A30" s="28" t="s">
        <v>33</v>
      </c>
      <c r="B30" s="26" t="s">
        <v>34</v>
      </c>
      <c r="C30" s="29">
        <f>SUM(C31)</f>
        <v>563.4</v>
      </c>
      <c r="E30" s="129"/>
    </row>
    <row r="31" spans="1:3" ht="12.75">
      <c r="A31" s="30" t="s">
        <v>35</v>
      </c>
      <c r="B31" s="31" t="s">
        <v>36</v>
      </c>
      <c r="C31" s="50">
        <v>563.4</v>
      </c>
    </row>
    <row r="32" spans="1:3" ht="25.5">
      <c r="A32" s="28" t="s">
        <v>127</v>
      </c>
      <c r="B32" s="26" t="s">
        <v>37</v>
      </c>
      <c r="C32" s="29">
        <f>SUM(C33:C34)</f>
        <v>0</v>
      </c>
    </row>
    <row r="33" spans="1:3" ht="12.75">
      <c r="A33" s="51" t="s">
        <v>102</v>
      </c>
      <c r="B33" s="52" t="s">
        <v>103</v>
      </c>
      <c r="C33" s="53">
        <v>0</v>
      </c>
    </row>
    <row r="34" spans="1:3" ht="12.75">
      <c r="A34" s="57" t="s">
        <v>141</v>
      </c>
      <c r="B34" s="58" t="s">
        <v>142</v>
      </c>
      <c r="C34" s="59">
        <v>0</v>
      </c>
    </row>
    <row r="35" spans="1:3" s="5" customFormat="1" ht="25.5">
      <c r="A35" s="25" t="s">
        <v>38</v>
      </c>
      <c r="B35" s="26" t="s">
        <v>39</v>
      </c>
      <c r="C35" s="29">
        <f>SUM(C36+C37)</f>
        <v>144.2</v>
      </c>
    </row>
    <row r="36" spans="1:3" s="5" customFormat="1" ht="53.25" customHeight="1" hidden="1">
      <c r="A36" s="30" t="s">
        <v>86</v>
      </c>
      <c r="B36" s="31" t="s">
        <v>71</v>
      </c>
      <c r="C36" s="50"/>
    </row>
    <row r="37" spans="1:3" s="5" customFormat="1" ht="28.5" customHeight="1">
      <c r="A37" s="33" t="s">
        <v>128</v>
      </c>
      <c r="B37" s="34" t="s">
        <v>40</v>
      </c>
      <c r="C37" s="38">
        <f>SUM(C38:C40)</f>
        <v>144.2</v>
      </c>
    </row>
    <row r="38" spans="1:3" s="5" customFormat="1" ht="28.5" customHeight="1">
      <c r="A38" s="62" t="s">
        <v>152</v>
      </c>
      <c r="B38" s="34" t="s">
        <v>150</v>
      </c>
      <c r="C38" s="38">
        <v>6.6</v>
      </c>
    </row>
    <row r="39" spans="1:3" s="5" customFormat="1" ht="28.5" customHeight="1">
      <c r="A39" s="63" t="s">
        <v>155</v>
      </c>
      <c r="B39" s="64" t="s">
        <v>154</v>
      </c>
      <c r="C39" s="38">
        <v>137.6</v>
      </c>
    </row>
    <row r="40" spans="1:7" ht="27" customHeight="1">
      <c r="A40" s="36" t="s">
        <v>153</v>
      </c>
      <c r="B40" s="34" t="s">
        <v>151</v>
      </c>
      <c r="C40" s="49">
        <v>0</v>
      </c>
      <c r="G40" s="3">
        <v>1</v>
      </c>
    </row>
    <row r="41" spans="1:3" s="4" customFormat="1" ht="15" customHeight="1">
      <c r="A41" s="25" t="s">
        <v>41</v>
      </c>
      <c r="B41" s="26" t="s">
        <v>42</v>
      </c>
      <c r="C41" s="29">
        <f>SUM(C42:C53)</f>
        <v>1071.6999999999998</v>
      </c>
    </row>
    <row r="42" spans="1:3" s="5" customFormat="1" ht="15.75" customHeight="1">
      <c r="A42" s="30" t="s">
        <v>43</v>
      </c>
      <c r="B42" s="31" t="s">
        <v>44</v>
      </c>
      <c r="C42" s="32">
        <v>40.9</v>
      </c>
    </row>
    <row r="43" spans="1:3" s="5" customFormat="1" ht="38.25">
      <c r="A43" s="33" t="s">
        <v>87</v>
      </c>
      <c r="B43" s="34" t="s">
        <v>45</v>
      </c>
      <c r="C43" s="54">
        <v>0</v>
      </c>
    </row>
    <row r="44" spans="1:3" s="5" customFormat="1" ht="37.5" customHeight="1">
      <c r="A44" s="33" t="s">
        <v>78</v>
      </c>
      <c r="B44" s="34" t="s">
        <v>79</v>
      </c>
      <c r="C44" s="35">
        <v>122.5</v>
      </c>
    </row>
    <row r="45" spans="1:3" s="5" customFormat="1" ht="27" customHeight="1">
      <c r="A45" s="33" t="s">
        <v>136</v>
      </c>
      <c r="B45" s="55" t="s">
        <v>135</v>
      </c>
      <c r="C45" s="35">
        <v>267.5</v>
      </c>
    </row>
    <row r="46" spans="1:3" s="5" customFormat="1" ht="27" customHeight="1">
      <c r="A46" s="33" t="s">
        <v>138</v>
      </c>
      <c r="B46" s="55" t="s">
        <v>137</v>
      </c>
      <c r="C46" s="35">
        <v>0</v>
      </c>
    </row>
    <row r="47" spans="1:3" s="5" customFormat="1" ht="66" customHeight="1">
      <c r="A47" s="33" t="s">
        <v>129</v>
      </c>
      <c r="B47" s="34" t="s">
        <v>46</v>
      </c>
      <c r="C47" s="35">
        <v>10</v>
      </c>
    </row>
    <row r="48" spans="1:3" ht="25.5" customHeight="1" hidden="1">
      <c r="A48" s="47" t="s">
        <v>88</v>
      </c>
      <c r="B48" s="48" t="s">
        <v>47</v>
      </c>
      <c r="C48" s="49"/>
    </row>
    <row r="49" spans="1:3" s="5" customFormat="1" ht="38.25">
      <c r="A49" s="33" t="s">
        <v>48</v>
      </c>
      <c r="B49" s="34" t="s">
        <v>49</v>
      </c>
      <c r="C49" s="35">
        <v>192.5</v>
      </c>
    </row>
    <row r="50" spans="1:3" s="5" customFormat="1" ht="15.75" customHeight="1" hidden="1">
      <c r="A50" s="33" t="s">
        <v>9</v>
      </c>
      <c r="B50" s="55" t="s">
        <v>10</v>
      </c>
      <c r="C50" s="35"/>
    </row>
    <row r="51" spans="1:3" s="5" customFormat="1" ht="27.75" customHeight="1">
      <c r="A51" s="33" t="s">
        <v>159</v>
      </c>
      <c r="B51" s="55" t="s">
        <v>158</v>
      </c>
      <c r="C51" s="35">
        <v>0.9</v>
      </c>
    </row>
    <row r="52" spans="1:3" s="5" customFormat="1" ht="38.25">
      <c r="A52" s="56" t="s">
        <v>100</v>
      </c>
      <c r="B52" s="37" t="s">
        <v>101</v>
      </c>
      <c r="C52" s="35">
        <v>93.5</v>
      </c>
    </row>
    <row r="53" spans="1:3" s="5" customFormat="1" ht="25.5">
      <c r="A53" s="33" t="s">
        <v>50</v>
      </c>
      <c r="B53" s="34" t="s">
        <v>51</v>
      </c>
      <c r="C53" s="35">
        <v>343.9</v>
      </c>
    </row>
    <row r="54" spans="1:3" s="5" customFormat="1" ht="12.75" customHeight="1">
      <c r="A54" s="30" t="s">
        <v>90</v>
      </c>
      <c r="B54" s="31" t="s">
        <v>52</v>
      </c>
      <c r="C54" s="50">
        <v>0</v>
      </c>
    </row>
    <row r="55" spans="1:3" s="7" customFormat="1" ht="23.25" customHeight="1">
      <c r="A55" s="112" t="s">
        <v>53</v>
      </c>
      <c r="B55" s="93" t="s">
        <v>54</v>
      </c>
      <c r="C55" s="113">
        <f>SUM(C56+C58+C91+C93+C88)</f>
        <v>171310.5</v>
      </c>
    </row>
    <row r="56" spans="1:3" s="7" customFormat="1" ht="0.75" customHeight="1">
      <c r="A56" s="114" t="s">
        <v>91</v>
      </c>
      <c r="B56" s="96" t="s">
        <v>94</v>
      </c>
      <c r="C56" s="115">
        <f>SUM(C57)</f>
        <v>0</v>
      </c>
    </row>
    <row r="57" spans="1:3" s="15" customFormat="1" ht="20.25" customHeight="1" hidden="1">
      <c r="A57" s="116" t="s">
        <v>92</v>
      </c>
      <c r="B57" s="84" t="s">
        <v>93</v>
      </c>
      <c r="C57" s="117"/>
    </row>
    <row r="58" spans="1:3" s="5" customFormat="1" ht="29.25" customHeight="1">
      <c r="A58" s="118" t="s">
        <v>89</v>
      </c>
      <c r="B58" s="119" t="s">
        <v>55</v>
      </c>
      <c r="C58" s="120">
        <f>SUM(C59+C61+C72+C85)</f>
        <v>171624</v>
      </c>
    </row>
    <row r="59" spans="1:3" s="5" customFormat="1" ht="27" customHeight="1">
      <c r="A59" s="92" t="s">
        <v>56</v>
      </c>
      <c r="B59" s="93" t="s">
        <v>165</v>
      </c>
      <c r="C59" s="94">
        <f>SUM(C60)</f>
        <v>27367.6</v>
      </c>
    </row>
    <row r="60" spans="1:3" ht="16.5" customHeight="1">
      <c r="A60" s="95" t="s">
        <v>57</v>
      </c>
      <c r="B60" s="96" t="s">
        <v>164</v>
      </c>
      <c r="C60" s="97">
        <v>27367.6</v>
      </c>
    </row>
    <row r="61" spans="1:3" s="5" customFormat="1" ht="27" customHeight="1">
      <c r="A61" s="92" t="s">
        <v>130</v>
      </c>
      <c r="B61" s="93" t="s">
        <v>166</v>
      </c>
      <c r="C61" s="94">
        <f>C71</f>
        <v>7971.5</v>
      </c>
    </row>
    <row r="62" spans="1:3" ht="27" customHeight="1" hidden="1">
      <c r="A62" s="98" t="s">
        <v>109</v>
      </c>
      <c r="B62" s="99" t="s">
        <v>108</v>
      </c>
      <c r="C62" s="100"/>
    </row>
    <row r="63" spans="1:3" s="5" customFormat="1" ht="24.75" customHeight="1" hidden="1">
      <c r="A63" s="95" t="s">
        <v>110</v>
      </c>
      <c r="B63" s="101" t="s">
        <v>111</v>
      </c>
      <c r="C63" s="102"/>
    </row>
    <row r="64" spans="1:3" ht="27" customHeight="1" hidden="1">
      <c r="A64" s="103" t="s">
        <v>76</v>
      </c>
      <c r="B64" s="104" t="s">
        <v>77</v>
      </c>
      <c r="C64" s="105"/>
    </row>
    <row r="65" spans="1:3" ht="26.25" customHeight="1" hidden="1">
      <c r="A65" s="103" t="s">
        <v>112</v>
      </c>
      <c r="B65" s="104" t="s">
        <v>113</v>
      </c>
      <c r="C65" s="105"/>
    </row>
    <row r="66" spans="1:3" ht="31.5" customHeight="1" hidden="1">
      <c r="A66" s="103" t="s">
        <v>95</v>
      </c>
      <c r="B66" s="104" t="s">
        <v>97</v>
      </c>
      <c r="C66" s="105"/>
    </row>
    <row r="67" spans="1:3" ht="29.25" customHeight="1" hidden="1">
      <c r="A67" s="103" t="s">
        <v>124</v>
      </c>
      <c r="B67" s="104" t="s">
        <v>98</v>
      </c>
      <c r="C67" s="105"/>
    </row>
    <row r="68" spans="1:3" ht="29.25" customHeight="1" hidden="1">
      <c r="A68" s="103" t="s">
        <v>96</v>
      </c>
      <c r="B68" s="106" t="s">
        <v>99</v>
      </c>
      <c r="C68" s="105"/>
    </row>
    <row r="69" spans="1:3" ht="14.25" customHeight="1" hidden="1">
      <c r="A69" s="107" t="s">
        <v>114</v>
      </c>
      <c r="B69" s="108" t="s">
        <v>115</v>
      </c>
      <c r="C69" s="109"/>
    </row>
    <row r="70" spans="1:3" ht="0.75" customHeight="1">
      <c r="A70" s="103" t="s">
        <v>121</v>
      </c>
      <c r="B70" s="106" t="s">
        <v>122</v>
      </c>
      <c r="C70" s="105">
        <v>7546.5</v>
      </c>
    </row>
    <row r="71" spans="1:5" ht="15.75" customHeight="1">
      <c r="A71" s="103" t="s">
        <v>58</v>
      </c>
      <c r="B71" s="104" t="s">
        <v>167</v>
      </c>
      <c r="C71" s="105">
        <v>7971.5</v>
      </c>
      <c r="E71" s="12"/>
    </row>
    <row r="72" spans="1:5" s="5" customFormat="1" ht="28.5" customHeight="1">
      <c r="A72" s="92" t="s">
        <v>59</v>
      </c>
      <c r="B72" s="93" t="s">
        <v>168</v>
      </c>
      <c r="C72" s="94">
        <f>SUM(C73:C84)</f>
        <v>136252.4</v>
      </c>
      <c r="E72" s="13"/>
    </row>
    <row r="73" spans="1:5" s="5" customFormat="1" ht="37.5" customHeight="1" hidden="1">
      <c r="A73" s="68" t="s">
        <v>125</v>
      </c>
      <c r="B73" s="65" t="s">
        <v>0</v>
      </c>
      <c r="C73" s="69"/>
      <c r="E73" s="13"/>
    </row>
    <row r="74" spans="1:5" ht="27" customHeight="1">
      <c r="A74" s="103" t="s">
        <v>60</v>
      </c>
      <c r="B74" s="84" t="s">
        <v>169</v>
      </c>
      <c r="C74" s="105">
        <v>345.1</v>
      </c>
      <c r="E74" s="14"/>
    </row>
    <row r="75" spans="1:3" ht="25.5" hidden="1">
      <c r="A75" s="73" t="s">
        <v>72</v>
      </c>
      <c r="B75" s="66" t="s">
        <v>73</v>
      </c>
      <c r="C75" s="71"/>
    </row>
    <row r="76" spans="1:3" ht="25.5" hidden="1">
      <c r="A76" s="70" t="s">
        <v>61</v>
      </c>
      <c r="B76" s="66" t="s">
        <v>62</v>
      </c>
      <c r="C76" s="71"/>
    </row>
    <row r="77" spans="1:3" ht="28.5" customHeight="1">
      <c r="A77" s="103" t="s">
        <v>63</v>
      </c>
      <c r="B77" s="84" t="s">
        <v>170</v>
      </c>
      <c r="C77" s="105">
        <v>7965.1</v>
      </c>
    </row>
    <row r="78" spans="1:3" ht="28.5" customHeight="1" hidden="1">
      <c r="A78" s="103" t="s">
        <v>74</v>
      </c>
      <c r="B78" s="84" t="s">
        <v>75</v>
      </c>
      <c r="C78" s="105"/>
    </row>
    <row r="79" spans="1:3" ht="52.5" customHeight="1">
      <c r="A79" s="103" t="s">
        <v>64</v>
      </c>
      <c r="B79" s="84" t="s">
        <v>171</v>
      </c>
      <c r="C79" s="105">
        <v>2550.2</v>
      </c>
    </row>
    <row r="80" spans="1:3" ht="37.5" customHeight="1" hidden="1">
      <c r="A80" s="70" t="s">
        <v>1</v>
      </c>
      <c r="B80" s="74" t="s">
        <v>65</v>
      </c>
      <c r="C80" s="71"/>
    </row>
    <row r="81" spans="1:3" ht="40.5" customHeight="1" hidden="1">
      <c r="A81" s="70" t="s">
        <v>2</v>
      </c>
      <c r="B81" s="66" t="s">
        <v>3</v>
      </c>
      <c r="C81" s="67"/>
    </row>
    <row r="82" spans="1:3" ht="37.5" customHeight="1" hidden="1">
      <c r="A82" s="72" t="s">
        <v>119</v>
      </c>
      <c r="B82" s="75" t="s">
        <v>120</v>
      </c>
      <c r="C82" s="76"/>
    </row>
    <row r="83" spans="1:3" ht="37.5" customHeight="1">
      <c r="A83" s="83" t="s">
        <v>160</v>
      </c>
      <c r="B83" s="84" t="s">
        <v>175</v>
      </c>
      <c r="C83" s="85">
        <v>1089.1</v>
      </c>
    </row>
    <row r="84" spans="1:3" ht="12.75">
      <c r="A84" s="107" t="s">
        <v>66</v>
      </c>
      <c r="B84" s="110" t="s">
        <v>172</v>
      </c>
      <c r="C84" s="111">
        <v>124302.9</v>
      </c>
    </row>
    <row r="85" spans="1:3" ht="18.75" customHeight="1">
      <c r="A85" s="89" t="s">
        <v>148</v>
      </c>
      <c r="B85" s="90" t="s">
        <v>173</v>
      </c>
      <c r="C85" s="91">
        <f>C86+C87</f>
        <v>32.5</v>
      </c>
    </row>
    <row r="86" spans="1:3" ht="25.5">
      <c r="A86" s="86" t="s">
        <v>143</v>
      </c>
      <c r="B86" s="87" t="s">
        <v>161</v>
      </c>
      <c r="C86" s="88">
        <v>24.3</v>
      </c>
    </row>
    <row r="87" spans="1:3" ht="42" customHeight="1">
      <c r="A87" s="83" t="s">
        <v>163</v>
      </c>
      <c r="B87" s="87" t="s">
        <v>162</v>
      </c>
      <c r="C87" s="88">
        <v>8.2</v>
      </c>
    </row>
    <row r="88" spans="1:3" ht="24.75" customHeight="1" hidden="1">
      <c r="A88" s="77" t="s">
        <v>145</v>
      </c>
      <c r="B88" s="81" t="s">
        <v>144</v>
      </c>
      <c r="C88" s="78">
        <f>C90</f>
        <v>0</v>
      </c>
    </row>
    <row r="89" spans="1:3" ht="24.75" customHeight="1" hidden="1">
      <c r="A89" s="77"/>
      <c r="B89" s="81"/>
      <c r="C89" s="78"/>
    </row>
    <row r="90" spans="1:3" ht="21" customHeight="1" hidden="1">
      <c r="A90" s="82" t="s">
        <v>147</v>
      </c>
      <c r="B90" s="79" t="s">
        <v>146</v>
      </c>
      <c r="C90" s="80">
        <v>0</v>
      </c>
    </row>
    <row r="91" spans="1:3" ht="66.75" customHeight="1">
      <c r="A91" s="92" t="s">
        <v>4</v>
      </c>
      <c r="B91" s="121" t="s">
        <v>5</v>
      </c>
      <c r="C91" s="94">
        <f>C92</f>
        <v>508.2</v>
      </c>
    </row>
    <row r="92" spans="1:3" ht="39" customHeight="1">
      <c r="A92" s="95" t="s">
        <v>6</v>
      </c>
      <c r="B92" s="122" t="s">
        <v>174</v>
      </c>
      <c r="C92" s="97">
        <v>508.2</v>
      </c>
    </row>
    <row r="93" spans="1:3" ht="30" customHeight="1">
      <c r="A93" s="123" t="s">
        <v>7</v>
      </c>
      <c r="B93" s="121" t="s">
        <v>8</v>
      </c>
      <c r="C93" s="124">
        <v>-821.7</v>
      </c>
    </row>
    <row r="94" spans="1:4" s="7" customFormat="1" ht="15.75">
      <c r="A94" s="125" t="s">
        <v>67</v>
      </c>
      <c r="B94" s="126"/>
      <c r="C94" s="113">
        <f>SUM(C10+C55)</f>
        <v>223257.09999999998</v>
      </c>
      <c r="D94" s="4"/>
    </row>
    <row r="95" spans="1:3" ht="12.75">
      <c r="A95" s="60"/>
      <c r="B95" s="60"/>
      <c r="C95" s="61"/>
    </row>
    <row r="96" spans="1:3" ht="12.75">
      <c r="A96" s="60"/>
      <c r="B96" s="60"/>
      <c r="C96" s="61"/>
    </row>
    <row r="97" spans="1:3" ht="12.75">
      <c r="A97" s="60"/>
      <c r="B97" s="60"/>
      <c r="C97" s="61"/>
    </row>
  </sheetData>
  <sheetProtection/>
  <mergeCells count="3">
    <mergeCell ref="B5:C5"/>
    <mergeCell ref="A6:C6"/>
    <mergeCell ref="A7:C7"/>
  </mergeCells>
  <printOptions/>
  <pageMargins left="0.984251968503937" right="0.1968503937007874" top="0.1968503937007874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Шекалова Вера Николаевна</cp:lastModifiedBy>
  <cp:lastPrinted>2019-04-29T12:03:23Z</cp:lastPrinted>
  <dcterms:created xsi:type="dcterms:W3CDTF">1996-10-08T23:32:33Z</dcterms:created>
  <dcterms:modified xsi:type="dcterms:W3CDTF">2019-04-30T06:50:57Z</dcterms:modified>
  <cp:category/>
  <cp:version/>
  <cp:contentType/>
  <cp:contentStatus/>
</cp:coreProperties>
</file>