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externalReferences>
    <externalReference r:id="rId2"/>
  </externalReferences>
  <definedNames>
    <definedName name="_GoBack" localSheetId="0">'Приложение № 6'!#REF!</definedName>
    <definedName name="_xlnm._FilterDatabase" localSheetId="0" hidden="1">'Приложение № 6'!$B$10:$C$39</definedName>
    <definedName name="_xlnm.Print_Titles" localSheetId="0">'Приложение № 6'!$9:$10</definedName>
    <definedName name="_xlnm.Print_Area" localSheetId="0">'Приложение № 6'!$A$1:$F$39</definedName>
  </definedNames>
  <calcPr calcId="124519"/>
</workbook>
</file>

<file path=xl/calcChain.xml><?xml version="1.0" encoding="utf-8"?>
<calcChain xmlns="http://schemas.openxmlformats.org/spreadsheetml/2006/main">
  <c r="D28" i="1"/>
  <c r="F26" l="1"/>
  <c r="E26"/>
  <c r="D26"/>
  <c r="D25"/>
  <c r="F38"/>
  <c r="E38"/>
  <c r="D38"/>
  <c r="D37" s="1"/>
  <c r="E37"/>
  <c r="F37"/>
  <c r="F36"/>
  <c r="F35" s="1"/>
  <c r="E36"/>
  <c r="E35" s="1"/>
  <c r="D36"/>
  <c r="D35" s="1"/>
  <c r="F34"/>
  <c r="F33" s="1"/>
  <c r="E34"/>
  <c r="E33" s="1"/>
  <c r="D34"/>
  <c r="D33"/>
  <c r="E31"/>
  <c r="F31"/>
  <c r="D31"/>
  <c r="F30"/>
  <c r="E30"/>
  <c r="D30"/>
  <c r="F29"/>
  <c r="E29"/>
  <c r="D29"/>
  <c r="F28"/>
  <c r="E28"/>
  <c r="F21"/>
  <c r="F23"/>
  <c r="E23"/>
  <c r="E21" s="1"/>
  <c r="D23"/>
  <c r="F22"/>
  <c r="E22"/>
  <c r="D22"/>
  <c r="D21" s="1"/>
  <c r="F20"/>
  <c r="F19" s="1"/>
  <c r="E20"/>
  <c r="E19" s="1"/>
  <c r="D20"/>
  <c r="D19" s="1"/>
  <c r="F18"/>
  <c r="E18"/>
  <c r="D18"/>
  <c r="F17"/>
  <c r="E17"/>
  <c r="F15"/>
  <c r="E15"/>
  <c r="F14"/>
  <c r="E14"/>
  <c r="F12"/>
  <c r="E12"/>
  <c r="D17"/>
  <c r="E16"/>
  <c r="F16"/>
  <c r="D16"/>
  <c r="D15"/>
  <c r="D14"/>
  <c r="D12"/>
  <c r="D11" l="1"/>
  <c r="F27"/>
  <c r="E27"/>
  <c r="D27"/>
  <c r="D24"/>
  <c r="F11"/>
  <c r="E11"/>
  <c r="D39" l="1"/>
  <c r="F25"/>
  <c r="F24" s="1"/>
  <c r="F39" s="1"/>
  <c r="E25"/>
  <c r="E39" l="1"/>
  <c r="E24"/>
</calcChain>
</file>

<file path=xl/sharedStrings.xml><?xml version="1.0" encoding="utf-8"?>
<sst xmlns="http://schemas.openxmlformats.org/spreadsheetml/2006/main" count="96" uniqueCount="57">
  <si>
    <t>Раздел</t>
  </si>
  <si>
    <t>Сумма, тыс. рублей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</si>
  <si>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</si>
  <si>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</si>
  <si>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</si>
  <si>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</si>
  <si>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</si>
  <si>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</si>
  <si>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</si>
  <si>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</si>
  <si>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</si>
  <si>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</si>
  <si>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</si>
  <si>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</si>
  <si>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</si>
  <si>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</si>
  <si>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</si>
  <si>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</si>
  <si>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</si>
  <si>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</si>
  <si>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</si>
  <si>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</si>
  <si>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</si>
  <si>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</si>
  <si>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</si>
  <si>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</si>
  <si>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</si>
  <si>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</si>
  <si>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</si>
  <si>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(ПРИМЕР!!!)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</si>
  <si>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</si>
  <si>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</si>
  <si>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</si>
  <si>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</si>
  <si>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</si>
  <si>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</si>
  <si>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</si>
  <si>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</si>
  <si>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</si>
  <si>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</si>
  <si>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</si>
  <si>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</si>
  <si>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07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</si>
  <si>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</si>
  <si>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</si>
  <si>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</si>
  <si>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</si>
  <si>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</si>
  <si>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</si>
  <si>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</si>
  <si>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11</t>
  </si>
  <si>
    <t>к решению муниципального Совета</t>
  </si>
  <si>
    <t xml:space="preserve">городского поселения "Савинское"  </t>
  </si>
  <si>
    <t xml:space="preserve">Плесецкого муниципального района Архангельской области </t>
  </si>
  <si>
    <t xml:space="preserve"> от 00.12.2020 г. № ПРОЕКТ</t>
  </si>
  <si>
    <t>Распределение расходов  по разделам и подразделам   бюджета городского поселения "Савинское" Плесецкого муниципального района Архангельской области    на 2021 год и на плановый период 2022 и 2023 годов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</si>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</sst>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1087;&#1088;&#1080;&#1083;%20&#8470;%204,5%20&#1056;&#1072;&#1089;&#1093;&#1086;&#1076;&#1099;-%20&#1055;&#1056;&#1054;&#1043;&#1056;&#1040;&#1052;&#1052;&#1053;&#1067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4"/>
      <sheetName val="Прилож № 5 программы"/>
    </sheetNames>
    <sheetDataSet>
      <sheetData sheetId="0">
        <row r="12">
          <cell r="G12">
            <v>936.08231999999998</v>
          </cell>
          <cell r="H12">
            <v>973.53300000000002</v>
          </cell>
          <cell r="I12">
            <v>1012.4977</v>
          </cell>
        </row>
        <row r="25">
          <cell r="G25">
            <v>8375.14444</v>
          </cell>
          <cell r="H25">
            <v>8385.263640000001</v>
          </cell>
          <cell r="I25">
            <v>8754.9585700000007</v>
          </cell>
        </row>
        <row r="53">
          <cell r="G53">
            <v>15.3</v>
          </cell>
          <cell r="H53">
            <v>15.3</v>
          </cell>
          <cell r="I53">
            <v>15.3</v>
          </cell>
        </row>
        <row r="57">
          <cell r="G57">
            <v>0</v>
          </cell>
        </row>
        <row r="61">
          <cell r="G61">
            <v>50</v>
          </cell>
          <cell r="H61">
            <v>50</v>
          </cell>
          <cell r="I61">
            <v>50</v>
          </cell>
        </row>
        <row r="66">
          <cell r="G66">
            <v>187.67099999999999</v>
          </cell>
          <cell r="H66">
            <v>156.19999999999999</v>
          </cell>
          <cell r="I66">
            <v>164.2</v>
          </cell>
        </row>
        <row r="80">
          <cell r="G80">
            <v>398.1</v>
          </cell>
          <cell r="H80">
            <v>397.8</v>
          </cell>
          <cell r="I80">
            <v>397.8</v>
          </cell>
        </row>
        <row r="91">
          <cell r="G91">
            <v>50</v>
          </cell>
          <cell r="H91">
            <v>50</v>
          </cell>
          <cell r="I91">
            <v>50</v>
          </cell>
        </row>
        <row r="96">
          <cell r="G96">
            <v>176</v>
          </cell>
          <cell r="H96">
            <v>182</v>
          </cell>
          <cell r="I96">
            <v>190.3</v>
          </cell>
        </row>
        <row r="102">
          <cell r="G102">
            <v>3763.2936399999999</v>
          </cell>
        </row>
        <row r="103">
          <cell r="H103">
            <v>3250.4</v>
          </cell>
          <cell r="I103">
            <v>3513.7000000000003</v>
          </cell>
        </row>
        <row r="113">
          <cell r="G113">
            <v>223</v>
          </cell>
          <cell r="H113">
            <v>205</v>
          </cell>
          <cell r="I113">
            <v>216</v>
          </cell>
        </row>
        <row r="122">
          <cell r="H122">
            <v>3921</v>
          </cell>
          <cell r="I122">
            <v>3921</v>
          </cell>
        </row>
        <row r="131">
          <cell r="G131">
            <v>3863.1</v>
          </cell>
        </row>
        <row r="136">
          <cell r="G136">
            <v>474.62341000000004</v>
          </cell>
          <cell r="H136">
            <v>94.632409999999993</v>
          </cell>
          <cell r="I136">
            <v>94.623410000000007</v>
          </cell>
        </row>
        <row r="161">
          <cell r="G161">
            <v>6576.1316700000007</v>
          </cell>
          <cell r="H161">
            <v>7047.2085100000004</v>
          </cell>
          <cell r="I161">
            <v>3603.1099999999997</v>
          </cell>
        </row>
        <row r="207">
          <cell r="G207">
            <v>8458.6868099999992</v>
          </cell>
          <cell r="I207">
            <v>9163.8496599999999</v>
          </cell>
        </row>
        <row r="208">
          <cell r="H208">
            <v>8931.5637500000012</v>
          </cell>
        </row>
        <row r="249">
          <cell r="G249">
            <v>53.656799999999997</v>
          </cell>
          <cell r="H249">
            <v>53.656799999999997</v>
          </cell>
          <cell r="I249">
            <v>53.656799999999997</v>
          </cell>
        </row>
        <row r="269">
          <cell r="G269">
            <v>155.80000000000001</v>
          </cell>
          <cell r="H269">
            <v>350</v>
          </cell>
          <cell r="I269">
            <v>350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47"/>
  <sheetViews>
    <sheetView tabSelected="1" topLeftCell="A17" zoomScaleSheetLayoutView="108" workbookViewId="0">
      <selection activeCell="F33" sqref="F33"/>
    </sheetView>
  </sheetViews>
  <sheetFormatPr defaultColWidth="9.140625" defaultRowHeight="15.75"/>
  <cols>
    <col min="1" max="1" width="54.85546875" style="2" customWidth="1"/>
    <col min="2" max="2" width="8.140625" style="12" customWidth="1"/>
    <col min="3" max="3" width="7.42578125" style="2" customWidth="1"/>
    <col min="4" max="4" width="11" style="2" customWidth="1"/>
    <col min="5" max="5" width="9.85546875" style="2" customWidth="1"/>
    <col min="6" max="6" width="11.140625" style="2" customWidth="1"/>
    <col min="7" max="7" width="2.5703125" style="2" customWidth="1"/>
    <col min="8" max="8" width="12" style="2" customWidth="1"/>
    <col min="9" max="16384" width="9.140625" style="2"/>
  </cols>
  <sheetData>
    <row r="1" spans="1:7" ht="14.45" customHeight="1">
      <c r="B1" s="3"/>
      <c r="C1" s="4"/>
      <c r="D1" s="33" t="s">
        <v>7</v>
      </c>
      <c r="E1" s="33"/>
      <c r="F1" s="33"/>
    </row>
    <row r="2" spans="1:7" ht="16.5" customHeight="1">
      <c r="B2" s="3"/>
      <c r="C2" s="35" t="s">
        <v>51</v>
      </c>
      <c r="D2" s="35"/>
      <c r="E2" s="35"/>
      <c r="F2" s="35"/>
    </row>
    <row r="3" spans="1:7" ht="18" customHeight="1">
      <c r="B3" s="5"/>
      <c r="C3" s="33" t="s">
        <v>52</v>
      </c>
      <c r="D3" s="33"/>
      <c r="E3" s="33"/>
      <c r="F3" s="33"/>
    </row>
    <row r="4" spans="1:7" ht="31.5" customHeight="1">
      <c r="B4" s="5"/>
      <c r="C4" s="33" t="s">
        <v>53</v>
      </c>
      <c r="D4" s="33"/>
      <c r="E4" s="33"/>
      <c r="F4" s="33"/>
    </row>
    <row r="5" spans="1:7">
      <c r="B5" s="5"/>
      <c r="C5" s="6"/>
      <c r="D5" s="34" t="s">
        <v>54</v>
      </c>
      <c r="E5" s="34"/>
      <c r="F5" s="34"/>
    </row>
    <row r="6" spans="1:7">
      <c r="B6" s="5"/>
      <c r="C6" s="6"/>
      <c r="D6" s="7"/>
      <c r="E6" s="7"/>
      <c r="F6" s="7"/>
    </row>
    <row r="7" spans="1:7" ht="47.1" customHeight="1">
      <c r="A7" s="37" t="s">
        <v>55</v>
      </c>
      <c r="B7" s="37"/>
      <c r="C7" s="37"/>
      <c r="D7" s="37"/>
      <c r="E7" s="37"/>
      <c r="F7" s="37"/>
    </row>
    <row r="8" spans="1:7" ht="18" hidden="1" customHeight="1">
      <c r="A8" s="41" t="s">
        <v>29</v>
      </c>
      <c r="B8" s="41"/>
      <c r="C8" s="41"/>
      <c r="D8" s="41"/>
      <c r="E8" s="41"/>
      <c r="F8" s="41"/>
    </row>
    <row r="9" spans="1:7" ht="17.45" customHeight="1">
      <c r="A9" s="38" t="s">
        <v>6</v>
      </c>
      <c r="B9" s="39" t="s">
        <v>0</v>
      </c>
      <c r="C9" s="38" t="s">
        <v>23</v>
      </c>
      <c r="D9" s="40" t="s">
        <v>1</v>
      </c>
      <c r="E9" s="40"/>
      <c r="F9" s="40"/>
    </row>
    <row r="10" spans="1:7" ht="38.25" customHeight="1">
      <c r="A10" s="38"/>
      <c r="B10" s="39"/>
      <c r="C10" s="38"/>
      <c r="D10" s="15" t="s">
        <v>3</v>
      </c>
      <c r="E10" s="15" t="s">
        <v>4</v>
      </c>
      <c r="F10" s="15" t="s">
        <v>5</v>
      </c>
      <c r="G10" s="8"/>
    </row>
    <row r="11" spans="1:7" ht="30.95" customHeight="1">
      <c r="A11" s="18" t="s">
        <v>20</v>
      </c>
      <c r="B11" s="19" t="s">
        <v>21</v>
      </c>
      <c r="C11" s="19" t="s">
        <v>22</v>
      </c>
      <c r="D11" s="17">
        <f>D12+D14+D15+D16+D17+D18</f>
        <v>9564.1977599999991</v>
      </c>
      <c r="E11" s="17">
        <f t="shared" ref="E11:F11" si="0">E12+E14+E15+E16+E17+E18</f>
        <v>9580.2966400000005</v>
      </c>
      <c r="F11" s="17">
        <f t="shared" si="0"/>
        <v>9996.9562700000006</v>
      </c>
      <c r="G11" s="8"/>
    </row>
    <row r="12" spans="1:7" ht="48.6" customHeight="1">
      <c r="A12" s="20" t="s">
        <v>8</v>
      </c>
      <c r="B12" s="21" t="s">
        <v>9</v>
      </c>
      <c r="C12" s="21" t="s">
        <v>10</v>
      </c>
      <c r="D12" s="22">
        <f>'[1]Приложение № 4'!$G$12</f>
        <v>936.08231999999998</v>
      </c>
      <c r="E12" s="22">
        <f>'[1]Приложение № 4'!$H$12</f>
        <v>973.53300000000002</v>
      </c>
      <c r="F12" s="22">
        <f>'[1]Приложение № 4'!$I$12</f>
        <v>1012.4977</v>
      </c>
      <c r="G12" s="8"/>
    </row>
    <row r="13" spans="1:7" ht="47.45" hidden="1" customHeight="1">
      <c r="A13" s="20" t="s">
        <v>11</v>
      </c>
      <c r="B13" s="21" t="s">
        <v>21</v>
      </c>
      <c r="C13" s="21" t="s">
        <v>24</v>
      </c>
      <c r="D13" s="22"/>
      <c r="E13" s="22"/>
      <c r="F13" s="22"/>
      <c r="G13" s="8"/>
    </row>
    <row r="14" spans="1:7" ht="62.1" customHeight="1">
      <c r="A14" s="20" t="s">
        <v>12</v>
      </c>
      <c r="B14" s="21" t="s">
        <v>21</v>
      </c>
      <c r="C14" s="21" t="s">
        <v>25</v>
      </c>
      <c r="D14" s="22">
        <f>'[1]Приложение № 4'!$G$25</f>
        <v>8375.14444</v>
      </c>
      <c r="E14" s="22">
        <f>'[1]Приложение № 4'!$H$25</f>
        <v>8385.263640000001</v>
      </c>
      <c r="F14" s="22">
        <f>'[1]Приложение № 4'!$I$25</f>
        <v>8754.9585700000007</v>
      </c>
      <c r="G14" s="8"/>
    </row>
    <row r="15" spans="1:7" ht="51.6" customHeight="1">
      <c r="A15" s="20" t="s">
        <v>13</v>
      </c>
      <c r="B15" s="21" t="s">
        <v>21</v>
      </c>
      <c r="C15" s="21" t="s">
        <v>26</v>
      </c>
      <c r="D15" s="22">
        <f>'[1]Приложение № 4'!$G$53</f>
        <v>15.3</v>
      </c>
      <c r="E15" s="22">
        <f>'[1]Приложение № 4'!$H$53</f>
        <v>15.3</v>
      </c>
      <c r="F15" s="22">
        <f>'[1]Приложение № 4'!$I$53</f>
        <v>15.3</v>
      </c>
      <c r="G15" s="8"/>
    </row>
    <row r="16" spans="1:7" ht="51.6" customHeight="1">
      <c r="A16" s="20"/>
      <c r="B16" s="21" t="s">
        <v>21</v>
      </c>
      <c r="C16" s="21" t="s">
        <v>42</v>
      </c>
      <c r="D16" s="22">
        <f>'[1]Приложение № 4'!$G$57</f>
        <v>0</v>
      </c>
      <c r="E16" s="22">
        <f>'[1]Приложение № 4'!$G$57</f>
        <v>0</v>
      </c>
      <c r="F16" s="22">
        <f>'[1]Приложение № 4'!$G$57</f>
        <v>0</v>
      </c>
      <c r="G16" s="8"/>
    </row>
    <row r="17" spans="1:7" ht="24.95" customHeight="1">
      <c r="A17" s="20" t="s">
        <v>14</v>
      </c>
      <c r="B17" s="21" t="s">
        <v>21</v>
      </c>
      <c r="C17" s="21">
        <v>11</v>
      </c>
      <c r="D17" s="22">
        <f>'[1]Приложение № 4'!$G$61</f>
        <v>50</v>
      </c>
      <c r="E17" s="22">
        <f>'[1]Приложение № 4'!$H$61</f>
        <v>50</v>
      </c>
      <c r="F17" s="22">
        <f>'[1]Приложение № 4'!$I$61</f>
        <v>50</v>
      </c>
      <c r="G17" s="8"/>
    </row>
    <row r="18" spans="1:7" ht="21" customHeight="1">
      <c r="A18" s="20" t="s">
        <v>15</v>
      </c>
      <c r="B18" s="21" t="s">
        <v>21</v>
      </c>
      <c r="C18" s="21">
        <v>13</v>
      </c>
      <c r="D18" s="22">
        <f>'[1]Приложение № 4'!$G$66</f>
        <v>187.67099999999999</v>
      </c>
      <c r="E18" s="22">
        <f>'[1]Приложение № 4'!$H$66</f>
        <v>156.19999999999999</v>
      </c>
      <c r="F18" s="22">
        <f>'[1]Приложение № 4'!$I$66</f>
        <v>164.2</v>
      </c>
      <c r="G18" s="8"/>
    </row>
    <row r="19" spans="1:7" ht="24.95" customHeight="1">
      <c r="A19" s="23" t="s">
        <v>16</v>
      </c>
      <c r="B19" s="24" t="s">
        <v>27</v>
      </c>
      <c r="C19" s="24" t="s">
        <v>22</v>
      </c>
      <c r="D19" s="17">
        <f>D20</f>
        <v>398.1</v>
      </c>
      <c r="E19" s="17">
        <f t="shared" ref="E19:F19" si="1">E20</f>
        <v>397.8</v>
      </c>
      <c r="F19" s="17">
        <f t="shared" si="1"/>
        <v>397.8</v>
      </c>
      <c r="G19" s="8"/>
    </row>
    <row r="20" spans="1:7" ht="30" customHeight="1">
      <c r="A20" s="20" t="s">
        <v>17</v>
      </c>
      <c r="B20" s="21" t="s">
        <v>27</v>
      </c>
      <c r="C20" s="21" t="s">
        <v>24</v>
      </c>
      <c r="D20" s="22">
        <f>'[1]Приложение № 4'!$G$80</f>
        <v>398.1</v>
      </c>
      <c r="E20" s="22">
        <f>'[1]Приложение № 4'!$H$80</f>
        <v>397.8</v>
      </c>
      <c r="F20" s="22">
        <f>'[1]Приложение № 4'!$I$80</f>
        <v>397.8</v>
      </c>
      <c r="G20" s="8"/>
    </row>
    <row r="21" spans="1:7" ht="38.25" customHeight="1">
      <c r="A21" s="23" t="s">
        <v>18</v>
      </c>
      <c r="B21" s="24" t="s">
        <v>24</v>
      </c>
      <c r="C21" s="24" t="s">
        <v>22</v>
      </c>
      <c r="D21" s="17">
        <f>D22+D23</f>
        <v>226</v>
      </c>
      <c r="E21" s="17">
        <f t="shared" ref="E21:F21" si="2">E22+E23</f>
        <v>232</v>
      </c>
      <c r="F21" s="17">
        <f t="shared" si="2"/>
        <v>240.3</v>
      </c>
      <c r="G21" s="8"/>
    </row>
    <row r="22" spans="1:7" ht="47.1" customHeight="1">
      <c r="A22" s="20" t="s">
        <v>19</v>
      </c>
      <c r="B22" s="21" t="s">
        <v>24</v>
      </c>
      <c r="C22" s="21" t="s">
        <v>32</v>
      </c>
      <c r="D22" s="22">
        <f>'[1]Приложение № 4'!$G$91</f>
        <v>50</v>
      </c>
      <c r="E22" s="22">
        <f>'[1]Приложение № 4'!$H$91</f>
        <v>50</v>
      </c>
      <c r="F22" s="22">
        <f>'[1]Приложение № 4'!$I$91</f>
        <v>50</v>
      </c>
      <c r="G22" s="8"/>
    </row>
    <row r="23" spans="1:7" ht="27" customHeight="1">
      <c r="A23" s="20" t="s">
        <v>56</v>
      </c>
      <c r="B23" s="21" t="s">
        <v>24</v>
      </c>
      <c r="C23" s="21" t="s">
        <v>28</v>
      </c>
      <c r="D23" s="22">
        <f>'[1]Приложение № 4'!$G$96</f>
        <v>176</v>
      </c>
      <c r="E23" s="22">
        <f>'[1]Приложение № 4'!$H$96</f>
        <v>182</v>
      </c>
      <c r="F23" s="22">
        <f>'[1]Приложение № 4'!$I$96</f>
        <v>190.3</v>
      </c>
      <c r="G23" s="8"/>
    </row>
    <row r="24" spans="1:7" ht="27" customHeight="1">
      <c r="A24" s="25" t="s">
        <v>30</v>
      </c>
      <c r="B24" s="16" t="s">
        <v>25</v>
      </c>
      <c r="C24" s="16" t="s">
        <v>22</v>
      </c>
      <c r="D24" s="17">
        <f>D25+D26</f>
        <v>3986.2936399999999</v>
      </c>
      <c r="E24" s="17">
        <f>E25+E26</f>
        <v>3455.4</v>
      </c>
      <c r="F24" s="17">
        <f t="shared" ref="F24" si="3">F25+F26</f>
        <v>3729.7000000000003</v>
      </c>
      <c r="G24" s="8"/>
    </row>
    <row r="25" spans="1:7" ht="20.100000000000001" customHeight="1">
      <c r="A25" s="26" t="s">
        <v>31</v>
      </c>
      <c r="B25" s="16" t="s">
        <v>25</v>
      </c>
      <c r="C25" s="16" t="s">
        <v>32</v>
      </c>
      <c r="D25" s="22">
        <f>'[1]Приложение № 4'!$G$102</f>
        <v>3763.2936399999999</v>
      </c>
      <c r="E25" s="22">
        <f>'[1]Приложение № 4'!$H$103</f>
        <v>3250.4</v>
      </c>
      <c r="F25" s="22">
        <f>'[1]Приложение № 4'!$I$103</f>
        <v>3513.7000000000003</v>
      </c>
      <c r="G25" s="8"/>
    </row>
    <row r="26" spans="1:7" ht="21" customHeight="1">
      <c r="A26" s="26" t="s">
        <v>33</v>
      </c>
      <c r="B26" s="16" t="s">
        <v>25</v>
      </c>
      <c r="C26" s="16" t="s">
        <v>34</v>
      </c>
      <c r="D26" s="22">
        <f>'[1]Приложение № 4'!$G$113</f>
        <v>223</v>
      </c>
      <c r="E26" s="22">
        <f>'[1]Приложение № 4'!$H$113</f>
        <v>205</v>
      </c>
      <c r="F26" s="22">
        <f>'[1]Приложение № 4'!$I$113</f>
        <v>216</v>
      </c>
      <c r="G26" s="8"/>
    </row>
    <row r="27" spans="1:7" ht="23.45" customHeight="1">
      <c r="A27" s="25" t="s">
        <v>35</v>
      </c>
      <c r="B27" s="19" t="s">
        <v>37</v>
      </c>
      <c r="C27" s="19" t="s">
        <v>22</v>
      </c>
      <c r="D27" s="17">
        <f>D28+D29+D30</f>
        <v>10913.855080000001</v>
      </c>
      <c r="E27" s="17">
        <f t="shared" ref="E27:F27" si="4">E28+E29+E30</f>
        <v>11062.840920000001</v>
      </c>
      <c r="F27" s="17">
        <f t="shared" si="4"/>
        <v>7618.7334099999998</v>
      </c>
      <c r="G27" s="8"/>
    </row>
    <row r="28" spans="1:7" ht="20.100000000000001" customHeight="1">
      <c r="A28" s="26" t="s">
        <v>36</v>
      </c>
      <c r="B28" s="16" t="s">
        <v>37</v>
      </c>
      <c r="C28" s="16" t="s">
        <v>21</v>
      </c>
      <c r="D28" s="22">
        <f>'[1]Приложение № 4'!$G$131</f>
        <v>3863.1</v>
      </c>
      <c r="E28" s="22">
        <f>'[1]Приложение № 4'!$H$122</f>
        <v>3921</v>
      </c>
      <c r="F28" s="22">
        <f>'[1]Приложение № 4'!$I$122</f>
        <v>3921</v>
      </c>
      <c r="G28" s="8"/>
    </row>
    <row r="29" spans="1:7" ht="20.100000000000001" customHeight="1">
      <c r="A29" s="26" t="s">
        <v>38</v>
      </c>
      <c r="B29" s="27" t="s">
        <v>37</v>
      </c>
      <c r="C29" s="27" t="s">
        <v>27</v>
      </c>
      <c r="D29" s="22">
        <f>'[1]Приложение № 4'!$G$136</f>
        <v>474.62341000000004</v>
      </c>
      <c r="E29" s="22">
        <f>'[1]Приложение № 4'!$H$136</f>
        <v>94.632409999999993</v>
      </c>
      <c r="F29" s="22">
        <f>'[1]Приложение № 4'!$I$136</f>
        <v>94.623410000000007</v>
      </c>
      <c r="G29" s="8"/>
    </row>
    <row r="30" spans="1:7" ht="21.6" customHeight="1">
      <c r="A30" s="28" t="s">
        <v>39</v>
      </c>
      <c r="B30" s="27" t="s">
        <v>37</v>
      </c>
      <c r="C30" s="27" t="s">
        <v>24</v>
      </c>
      <c r="D30" s="22">
        <f>'[1]Приложение № 4'!$G$161</f>
        <v>6576.1316700000007</v>
      </c>
      <c r="E30" s="22">
        <f>'[1]Приложение № 4'!$H$161</f>
        <v>7047.2085100000004</v>
      </c>
      <c r="F30" s="22">
        <f>'[1]Приложение № 4'!$I$161</f>
        <v>3603.1099999999997</v>
      </c>
      <c r="G30" s="8"/>
    </row>
    <row r="31" spans="1:7" ht="22.5" customHeight="1">
      <c r="A31" s="25" t="s">
        <v>40</v>
      </c>
      <c r="B31" s="19" t="s">
        <v>42</v>
      </c>
      <c r="C31" s="19" t="s">
        <v>22</v>
      </c>
      <c r="D31" s="17">
        <f>D32</f>
        <v>0</v>
      </c>
      <c r="E31" s="17">
        <f t="shared" ref="E31:F31" si="5">E32</f>
        <v>0</v>
      </c>
      <c r="F31" s="17">
        <f t="shared" si="5"/>
        <v>0</v>
      </c>
      <c r="G31" s="8"/>
    </row>
    <row r="32" spans="1:7" ht="20.45" customHeight="1">
      <c r="A32" s="26" t="s">
        <v>41</v>
      </c>
      <c r="B32" s="16" t="s">
        <v>42</v>
      </c>
      <c r="C32" s="16" t="s">
        <v>21</v>
      </c>
      <c r="D32" s="22">
        <v>0</v>
      </c>
      <c r="E32" s="22">
        <v>0</v>
      </c>
      <c r="F32" s="22">
        <v>0</v>
      </c>
      <c r="G32" s="8"/>
    </row>
    <row r="33" spans="1:7" ht="20.45" customHeight="1">
      <c r="A33" s="29" t="s">
        <v>43</v>
      </c>
      <c r="B33" s="19" t="s">
        <v>45</v>
      </c>
      <c r="C33" s="19" t="s">
        <v>22</v>
      </c>
      <c r="D33" s="17">
        <f>D34</f>
        <v>8458.6868099999992</v>
      </c>
      <c r="E33" s="17">
        <f t="shared" ref="E33:F33" si="6">E34</f>
        <v>8931.5637500000012</v>
      </c>
      <c r="F33" s="17">
        <f t="shared" si="6"/>
        <v>9163.8496599999999</v>
      </c>
      <c r="G33" s="8"/>
    </row>
    <row r="34" spans="1:7" ht="20.45" customHeight="1">
      <c r="A34" s="30" t="s">
        <v>44</v>
      </c>
      <c r="B34" s="16" t="s">
        <v>45</v>
      </c>
      <c r="C34" s="16" t="s">
        <v>21</v>
      </c>
      <c r="D34" s="22">
        <f>'[1]Приложение № 4'!$G$207</f>
        <v>8458.6868099999992</v>
      </c>
      <c r="E34" s="22">
        <f>'[1]Приложение № 4'!$H$208</f>
        <v>8931.5637500000012</v>
      </c>
      <c r="F34" s="22">
        <f>'[1]Приложение № 4'!$I$207</f>
        <v>9163.8496599999999</v>
      </c>
      <c r="G34" s="8"/>
    </row>
    <row r="35" spans="1:7" ht="20.45" customHeight="1">
      <c r="A35" s="25" t="s">
        <v>46</v>
      </c>
      <c r="B35" s="19" t="s">
        <v>28</v>
      </c>
      <c r="C35" s="19" t="s">
        <v>22</v>
      </c>
      <c r="D35" s="17">
        <f>D36</f>
        <v>53.656799999999997</v>
      </c>
      <c r="E35" s="17">
        <f>E36</f>
        <v>53.656799999999997</v>
      </c>
      <c r="F35" s="17">
        <f>F36</f>
        <v>53.656799999999997</v>
      </c>
      <c r="G35" s="8"/>
    </row>
    <row r="36" spans="1:7" ht="21.6" customHeight="1">
      <c r="A36" s="26" t="s">
        <v>47</v>
      </c>
      <c r="B36" s="27" t="s">
        <v>28</v>
      </c>
      <c r="C36" s="27" t="s">
        <v>21</v>
      </c>
      <c r="D36" s="31">
        <f>'[1]Приложение № 4'!$G$249</f>
        <v>53.656799999999997</v>
      </c>
      <c r="E36" s="31">
        <f>'[1]Приложение № 4'!$H$249</f>
        <v>53.656799999999997</v>
      </c>
      <c r="F36" s="31">
        <f>'[1]Приложение № 4'!$I$249</f>
        <v>53.656799999999997</v>
      </c>
      <c r="G36" s="9"/>
    </row>
    <row r="37" spans="1:7">
      <c r="A37" s="25" t="s">
        <v>48</v>
      </c>
      <c r="B37" s="32" t="s">
        <v>50</v>
      </c>
      <c r="C37" s="32" t="s">
        <v>22</v>
      </c>
      <c r="D37" s="17">
        <f>D38</f>
        <v>155.80000000000001</v>
      </c>
      <c r="E37" s="17">
        <f t="shared" ref="E37:F37" si="7">E38</f>
        <v>350</v>
      </c>
      <c r="F37" s="17">
        <f t="shared" si="7"/>
        <v>350</v>
      </c>
      <c r="G37" s="9"/>
    </row>
    <row r="38" spans="1:7" ht="21.95" customHeight="1">
      <c r="A38" s="26" t="s">
        <v>49</v>
      </c>
      <c r="B38" s="27" t="s">
        <v>50</v>
      </c>
      <c r="C38" s="27" t="s">
        <v>27</v>
      </c>
      <c r="D38" s="31">
        <f>'[1]Приложение № 4'!$G$269</f>
        <v>155.80000000000001</v>
      </c>
      <c r="E38" s="31">
        <f>'[1]Приложение № 4'!$H$269</f>
        <v>350</v>
      </c>
      <c r="F38" s="31">
        <f>'[1]Приложение № 4'!$I$269</f>
        <v>350</v>
      </c>
      <c r="G38" s="9"/>
    </row>
    <row r="39" spans="1:7" ht="24.95" customHeight="1">
      <c r="A39" s="36" t="s">
        <v>2</v>
      </c>
      <c r="B39" s="36"/>
      <c r="C39" s="36"/>
      <c r="D39" s="17">
        <f>D37+D35+D33+D31+D27+D24+D21+D11+D19</f>
        <v>33756.590089999998</v>
      </c>
      <c r="E39" s="17">
        <f>E37+E35+E33+E31+E27+E24+E21+E11+E19</f>
        <v>34063.558110000005</v>
      </c>
      <c r="F39" s="17">
        <f t="shared" ref="F39" si="8">F37+F35+F33+F31+F27+F24+F21+F11+F19</f>
        <v>31550.996139999999</v>
      </c>
      <c r="G39" s="9"/>
    </row>
    <row r="40" spans="1:7">
      <c r="A40" s="1"/>
      <c r="B40" s="10"/>
      <c r="C40" s="9"/>
      <c r="D40" s="9"/>
      <c r="E40" s="9"/>
      <c r="F40" s="9"/>
      <c r="G40" s="9"/>
    </row>
    <row r="41" spans="1:7">
      <c r="A41" s="9"/>
      <c r="B41" s="10"/>
      <c r="C41" s="9"/>
      <c r="D41" s="9"/>
      <c r="E41" s="9"/>
      <c r="F41" s="11"/>
      <c r="G41" s="9"/>
    </row>
    <row r="42" spans="1:7">
      <c r="F42" s="8"/>
    </row>
    <row r="43" spans="1:7">
      <c r="A43" s="13"/>
    </row>
    <row r="44" spans="1:7">
      <c r="F44" s="8"/>
    </row>
    <row r="47" spans="1:7">
      <c r="D47" s="14"/>
      <c r="E47" s="14"/>
    </row>
  </sheetData>
  <mergeCells count="12">
    <mergeCell ref="A39:C39"/>
    <mergeCell ref="A7:F7"/>
    <mergeCell ref="A9:A10"/>
    <mergeCell ref="B9:B10"/>
    <mergeCell ref="C9:C10"/>
    <mergeCell ref="D9:F9"/>
    <mergeCell ref="A8:F8"/>
    <mergeCell ref="D1:F1"/>
    <mergeCell ref="D5:F5"/>
    <mergeCell ref="C3:F3"/>
    <mergeCell ref="C4:F4"/>
    <mergeCell ref="C2:F2"/>
  </mergeCells>
  <pageMargins left="1.0629921259842521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2020-11-12T09:17:16Z</dcterms:modified>
</cp:coreProperties>
</file>