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8580" activeTab="2"/>
  </bookViews>
  <sheets>
    <sheet name="Ист.фин." sheetId="12" r:id="rId1"/>
    <sheet name="Объем доходов" sheetId="20" r:id="rId2"/>
    <sheet name="прил.№ 5" sheetId="21" r:id="rId3"/>
    <sheet name="прил.№ 6 (2)" sheetId="23" r:id="rId4"/>
  </sheets>
  <externalReferences>
    <externalReference r:id="rId5"/>
    <externalReference r:id="rId6"/>
  </externalReferences>
  <definedNames>
    <definedName name="_xlnm.Print_Titles" localSheetId="0">Ист.фин.!$9:$9</definedName>
    <definedName name="_xlnm.Print_Titles" localSheetId="1">'Объем доходов'!$9:$9</definedName>
    <definedName name="_xlnm.Print_Area" localSheetId="0">Ист.фин.!$A$1:$C$25</definedName>
  </definedNames>
  <calcPr calcId="124519"/>
</workbook>
</file>

<file path=xl/calcChain.xml><?xml version="1.0" encoding="utf-8"?>
<calcChain xmlns="http://schemas.openxmlformats.org/spreadsheetml/2006/main">
  <c r="C19" i="12"/>
  <c r="D41" i="21" l="1"/>
  <c r="D29"/>
  <c r="D19"/>
  <c r="D36"/>
  <c r="D34"/>
  <c r="D38"/>
  <c r="D35"/>
  <c r="D21"/>
  <c r="D20"/>
  <c r="D14"/>
  <c r="D13"/>
  <c r="G102" i="23"/>
  <c r="G101"/>
  <c r="G100"/>
  <c r="G99" s="1"/>
  <c r="G97"/>
  <c r="G96" s="1"/>
  <c r="G95" s="1"/>
  <c r="G94" s="1"/>
  <c r="G92"/>
  <c r="G89"/>
  <c r="G88"/>
  <c r="G87" s="1"/>
  <c r="G85"/>
  <c r="G84" s="1"/>
  <c r="G81"/>
  <c r="G80" s="1"/>
  <c r="G79" s="1"/>
  <c r="G77"/>
  <c r="G76"/>
  <c r="G75" s="1"/>
  <c r="G73"/>
  <c r="G71"/>
  <c r="G70"/>
  <c r="G69" s="1"/>
  <c r="G66"/>
  <c r="G65"/>
  <c r="G64" s="1"/>
  <c r="G62"/>
  <c r="G58"/>
  <c r="G57"/>
  <c r="G56" s="1"/>
  <c r="G55" s="1"/>
  <c r="G54" s="1"/>
  <c r="G52"/>
  <c r="G51" s="1"/>
  <c r="G49"/>
  <c r="G48" s="1"/>
  <c r="G47" s="1"/>
  <c r="G46" s="1"/>
  <c r="G44"/>
  <c r="G43" s="1"/>
  <c r="G42" s="1"/>
  <c r="G40"/>
  <c r="G39"/>
  <c r="G38" s="1"/>
  <c r="G36"/>
  <c r="G35" s="1"/>
  <c r="G31"/>
  <c r="G29"/>
  <c r="G25"/>
  <c r="G24" s="1"/>
  <c r="G23" s="1"/>
  <c r="G22" s="1"/>
  <c r="G21" s="1"/>
  <c r="G18"/>
  <c r="G17"/>
  <c r="G16" s="1"/>
  <c r="G15" s="1"/>
  <c r="G14" s="1"/>
  <c r="G13" s="1"/>
  <c r="C43" i="20"/>
  <c r="C41" s="1"/>
  <c r="C37"/>
  <c r="C34"/>
  <c r="C30" s="1"/>
  <c r="C31"/>
  <c r="C27"/>
  <c r="C25"/>
  <c r="C23"/>
  <c r="C22"/>
  <c r="C21"/>
  <c r="C19" s="1"/>
  <c r="C18" s="1"/>
  <c r="C16"/>
  <c r="C13"/>
  <c r="C11"/>
  <c r="D40" i="21"/>
  <c r="D39" s="1"/>
  <c r="D23"/>
  <c r="D22" s="1"/>
  <c r="D15"/>
  <c r="D33"/>
  <c r="D26"/>
  <c r="D25"/>
  <c r="D24" s="1"/>
  <c r="A23"/>
  <c r="A22"/>
  <c r="C11" i="12"/>
  <c r="C10" s="1"/>
  <c r="C13"/>
  <c r="C33"/>
  <c r="D31" i="21" l="1"/>
  <c r="D12"/>
  <c r="G68" i="23"/>
  <c r="G104" s="1"/>
  <c r="G12" s="1"/>
  <c r="D17" i="21"/>
  <c r="D37"/>
  <c r="D32"/>
  <c r="D18"/>
  <c r="C18" i="12"/>
  <c r="C17" s="1"/>
  <c r="C16" s="1"/>
  <c r="C29" i="20"/>
  <c r="C10"/>
  <c r="C23" i="12" l="1"/>
  <c r="C22" s="1"/>
  <c r="C44" i="20"/>
  <c r="C15" i="12" l="1"/>
  <c r="C25" s="1"/>
  <c r="C35"/>
  <c r="C36" s="1"/>
  <c r="C38" s="1"/>
  <c r="C20"/>
  <c r="C21"/>
</calcChain>
</file>

<file path=xl/sharedStrings.xml><?xml version="1.0" encoding="utf-8"?>
<sst xmlns="http://schemas.openxmlformats.org/spreadsheetml/2006/main" count="601" uniqueCount="271">
  <si>
    <t>Наименование</t>
  </si>
  <si>
    <t xml:space="preserve">ИТОГО  </t>
  </si>
  <si>
    <t>Увеличение остатков средств бюджетов</t>
  </si>
  <si>
    <t>Код                            бюджетной           классификации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</si>
  <si>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</si>
  <si>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</si>
  <si>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</si>
  <si>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000 01 03 00 00 00 0000 700</t>
  </si>
  <si>
    <t xml:space="preserve">   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</si>
  <si>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</si>
  <si>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</si>
  <si>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 xml:space="preserve">   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</si>
  <si>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000 01 03 00 00 05 0000 810</t>
  </si>
  <si>
    <t>Изменение остатков средств на счетах по учету средств бюджета</t>
  </si>
  <si>
    <t>000 01 05 00 00 00 0000 000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</si>
  <si>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</si>
  <si>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</si>
  <si>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</si>
  <si>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</si>
  <si>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</si>
  <si>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000 01 05 02 01 05 0000 510</t>
  </si>
  <si>
    <t xml:space="preserve">Уменьшение остатков средств бюджетов 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</si>
  <si>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</si>
  <si>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</si>
  <si>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</si>
  <si>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</si>
  <si>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</si>
  <si>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Сумма,             тыс. рублей</t>
  </si>
  <si>
    <t>000 01 05 02 01 05 0000 610</t>
  </si>
  <si>
    <t>000 01 03 00 00 05 0000 710</t>
  </si>
  <si>
    <t>Расчет размера дефицита районного бюджета:</t>
  </si>
  <si>
    <t>1</t>
  </si>
  <si>
    <t>1. Доходы - всего, тыс. рублей</t>
  </si>
  <si>
    <t>2. Собственные доходы по группе 100, тыс. рублей</t>
  </si>
  <si>
    <t>3. Расходы - всего, тыс. рублей</t>
  </si>
  <si>
    <t>4. Дефицит, тыс. рублей</t>
  </si>
  <si>
    <t>5. в том числе без учета снижения остатков</t>
  </si>
  <si>
    <t>6. Размер дефицита по решению, %% (п.4 / п.2 *100)</t>
  </si>
  <si>
    <t>в том числе без учета снижения остатков, %% (п.5 /п.2 *100)</t>
  </si>
  <si>
    <t>Справочно:</t>
  </si>
  <si>
    <t>Дефицит предельный - 10 % от собств.доходов за минусом по доп.нормативу, тыс. рублей</t>
  </si>
  <si>
    <t>Остатки средств на счетах районного бюджета на 1 января 2011 года согласно годовому отчету - всего, тыс. рублей</t>
  </si>
  <si>
    <t>Показатели</t>
  </si>
  <si>
    <t>Значение</t>
  </si>
  <si>
    <t>МО "Емцовское"</t>
  </si>
  <si>
    <t xml:space="preserve">  Увеличение прочих остатков денежных средств бюджетов сельских поселений</t>
  </si>
  <si>
    <t xml:space="preserve">  Уменьшение прочих остатков денежных средств бюджетов сельских поселений</t>
  </si>
  <si>
    <t>Код бюджетной классификации Российской Федерации</t>
  </si>
  <si>
    <t>Наименование доходов</t>
  </si>
  <si>
    <t>Сумма,                        тыс. рублей</t>
  </si>
  <si>
    <t>1000000000 0000 000</t>
  </si>
  <si>
    <t xml:space="preserve">  НАЛОГОВЫЕ И НЕНАЛОГОВЫЕ ДОХОДЫ</t>
  </si>
  <si>
    <t>1010000000 0000 000</t>
  </si>
  <si>
    <t xml:space="preserve">  НАЛОГИ НА ПРИБЫЛЬ, ДОХОДЫ</t>
  </si>
  <si>
    <t>1010200001 0000 110</t>
  </si>
  <si>
    <t xml:space="preserve">  Налог на доходы физических лиц</t>
  </si>
  <si>
    <t>1060000000 0000 000</t>
  </si>
  <si>
    <t xml:space="preserve">  НАЛОГИ НА ИМУЩЕСТВО</t>
  </si>
  <si>
    <t>1060100000 0000 110</t>
  </si>
  <si>
    <t xml:space="preserve">  Налог на имущество физических лиц</t>
  </si>
  <si>
    <t>1060600000 0000 110</t>
  </si>
  <si>
    <t xml:space="preserve">  Земельный налог</t>
  </si>
  <si>
    <t>1080000000 0000 000</t>
  </si>
  <si>
    <t xml:space="preserve">  ГОСУДАРСТВЕННАЯ ПОШЛИНА</t>
  </si>
  <si>
    <t>1080400001 0000 110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</si>
  <si>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</si>
  <si>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1110000000 0000 000</t>
  </si>
  <si>
    <t xml:space="preserve"> ДОХОДЫ ОТ ИСПОЛЬЗОВАНИЯ ИМУЩЕСТВА, НАХОДЯЩЕГОСЯ В ГОСУДАРСТВЕННОЙ И МУНИЦИПАЛЬНОЙ СОБСТВЕННОСТИ</t>
  </si>
  <si>
    <t>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</si>
  <si>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</si>
  <si>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</si>
  <si>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</si>
  <si>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1110900000 0000 120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</si>
  <si>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</si>
  <si>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</si>
  <si>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</si>
  <si>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1130000000 0000 000</t>
  </si>
  <si>
    <t xml:space="preserve">  ДОХОДЫ ОТ ОКАЗАНИЯ ПЛАТНЫХ УСЛУГ (РАБОТ) И КОМПЕНСАЦИИ ЗАТРАТ ГОСУДАРСТВА</t>
  </si>
  <si>
    <t>1130100000 0000 130</t>
  </si>
  <si>
    <t>Доходы от оказания платных услуг (работ)</t>
  </si>
  <si>
    <t>1170000000 0000 000</t>
  </si>
  <si>
    <t xml:space="preserve">  ПРОЧИЕ НЕНАЛОГОВЫЕ ДОХОДЫ</t>
  </si>
  <si>
    <t>1170100000 0000 180</t>
  </si>
  <si>
    <t xml:space="preserve">  Невыясненные поступления</t>
  </si>
  <si>
    <t>2000000000 0000 000</t>
  </si>
  <si>
    <t xml:space="preserve">  БЕЗВОЗМЕЗДНЫЕ ПОСТУПЛЕНИЯ</t>
  </si>
  <si>
    <t>2020000000 0000 000</t>
  </si>
  <si>
    <t>БЕЗВОЗМЕЗДНЫЕ ПОСТУПЛЕНИЯ ОТ ДРУГИХ БЮДЖЕТОВ БЮДЖЕТНОЙ СИСТЕМЫ РОССИЙСКОЙ ФЕДЕРАЦИИ</t>
  </si>
  <si>
    <t xml:space="preserve">  Дотации бюджетам субъектов Российской Федерации и муниципальных образований</t>
  </si>
  <si>
    <t xml:space="preserve">  Дотации на выравнивание бюджетной обеспеченности</t>
  </si>
  <si>
    <t xml:space="preserve">  Субсидии  бюджетам бюджетной системы Российской Федерации (межбюджетные субсидии)</t>
  </si>
  <si>
    <t xml:space="preserve">  Прочие субсидии</t>
  </si>
  <si>
    <t xml:space="preserve">  Субвенции бюджетам субъектов Российской Федерации и муниципальных образований</t>
  </si>
  <si>
    <t>2020300700 0000 151</t>
  </si>
  <si>
    <t xml:space="preserve">  Субвенции бюджетам муниципальных образований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</si>
  <si>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</si>
  <si>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</si>
  <si>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</si>
  <si>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</si>
  <si>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ИТОГО ДОХОДОВ </t>
  </si>
  <si>
    <t>по разделам, подразделам классификации расходов бюджетов</t>
  </si>
  <si>
    <t>Раздел</t>
  </si>
  <si>
    <t>Подраздел</t>
  </si>
  <si>
    <t>Сумма, тыс. рублей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</si>
  <si>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</si>
  <si>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</si>
  <si>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</si>
  <si>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</si>
  <si>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</si>
  <si>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</si>
  <si>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</si>
  <si>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</si>
  <si>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</si>
  <si>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</si>
  <si>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</si>
  <si>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</si>
  <si>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НАЦИОНАЛЬНАЯ ОБОРОНА</t>
  </si>
  <si>
    <t>Мобилизационная и вневойсковая подготовка</t>
  </si>
  <si>
    <t>03</t>
  </si>
  <si>
    <t>14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</si>
  <si>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</si>
  <si>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</si>
  <si>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</si>
  <si>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</si>
  <si>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</si>
  <si>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</si>
  <si>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</si>
  <si>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</si>
  <si>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 И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</si>
  <si>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</si>
  <si>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</si>
  <si>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</si>
  <si>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</si>
  <si>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В С Е Г О :</t>
  </si>
  <si>
    <t>Глава</t>
  </si>
  <si>
    <t>Под-     раздел</t>
  </si>
  <si>
    <t>Целевая статья</t>
  </si>
  <si>
    <t>Вид   расходов</t>
  </si>
  <si>
    <t>Сумма,  тыс. рублей</t>
  </si>
  <si>
    <t>7</t>
  </si>
  <si>
    <t>НАЦИОНАЛЬНАЯ БЕЗОПАСНОСТЬ И ПРАВООХРАНИТЕЛЬНАЯ ДЕЯТЕЛЬНОСТЬ</t>
  </si>
  <si>
    <t>Межбюджетные трансферты</t>
  </si>
  <si>
    <t>540</t>
  </si>
  <si>
    <t>АДМИНИСТРАЦИЯ МУНИЦИПАЛЬНОГО ОБРАЗОВАНИЯ "ЕМЦОВСКОЕ"</t>
  </si>
  <si>
    <t>Обеспечение функционирования Главы муниципального образования</t>
  </si>
  <si>
    <t>21 0 00 00000</t>
  </si>
  <si>
    <t>Глава муниципального образования</t>
  </si>
  <si>
    <t>21 1 00 00000</t>
  </si>
  <si>
    <t>Расходы на содержание муниципальных органов и обеспечение их функций</t>
  </si>
  <si>
    <t>21 1 90 00000</t>
  </si>
  <si>
    <t>Расходы на выплату персоналу государственных (муниципальных органов)</t>
  </si>
  <si>
    <t>21 1 90 01000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</si>
  <si>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</si>
  <si>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</si>
  <si>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Обеспечение деятельности исполнительных органов   муниципального образования </t>
  </si>
  <si>
    <t>23 0 00 00000</t>
  </si>
  <si>
    <t>Расходы на обеспечение деятельности исполнительных органов местного самоуправления</t>
  </si>
  <si>
    <t>23 1 00 00000</t>
  </si>
  <si>
    <t>23 1 90 01000</t>
  </si>
  <si>
    <t>Иные выплаты персоналу государственных(муниципальных) органов, за исключением оплаты труда</t>
  </si>
  <si>
    <t>Иные закупки товаров,работ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</si>
  <si>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</si>
  <si>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</si>
  <si>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</si>
  <si>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</si>
  <si>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</si>
  <si>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</si>
  <si>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Осуществление государственных полномочий в сфере административных правонарушений</t>
  </si>
  <si>
    <t>13</t>
  </si>
  <si>
    <t>240</t>
  </si>
  <si>
    <t>244</t>
  </si>
  <si>
    <t xml:space="preserve">120 </t>
  </si>
  <si>
    <t>121</t>
  </si>
  <si>
    <t>129</t>
  </si>
  <si>
    <t>Межбюджетные транферты</t>
  </si>
  <si>
    <t>24 0 00 00000</t>
  </si>
  <si>
    <t>Финансовое обеспечение по переданным для осуществления муниципальным районом части полномочий по решению вопросов местного значения в соответствии с заключенными соглашениями</t>
  </si>
  <si>
    <t>24 1 90 01000</t>
  </si>
  <si>
    <t xml:space="preserve">Резервный фонд </t>
  </si>
  <si>
    <t>26 0 00 00000</t>
  </si>
  <si>
    <t>Резервный фонд администрации муниципального образования</t>
  </si>
  <si>
    <t>26 1 90 01000</t>
  </si>
  <si>
    <t>Резервные средства</t>
  </si>
  <si>
    <t>870</t>
  </si>
  <si>
    <t>Обеспечение мобилизационной и вневойсковой подготовки</t>
  </si>
  <si>
    <t>56 0 00 00000</t>
  </si>
  <si>
    <t>Осуществление первичного воинского учета на территориях, где отсутствуют военные комиссариаты</t>
  </si>
  <si>
    <t>56 0 00 51180</t>
  </si>
  <si>
    <t>Другие вопросы в области национальной безопасности и правоохранительной деятельности</t>
  </si>
  <si>
    <t>29 1 90 01000</t>
  </si>
  <si>
    <t>Иные закупки товаров, работ и услуг для обеспечения государственных(муниципальных) нужд</t>
  </si>
  <si>
    <t xml:space="preserve">Прочая закупка товаров, работ и услуг для обеспечения государственных (муниципальных) нужд </t>
  </si>
  <si>
    <t>Прочая закупка товаров, работ и услуг для обеспечения государственных(муниципальных) нужд</t>
  </si>
  <si>
    <t>Развитие территориального общественного самоуправления Архангельской области</t>
  </si>
  <si>
    <t>27 1 90 01000</t>
  </si>
  <si>
    <t>36 0 00 00000</t>
  </si>
  <si>
    <t>Уличное освещение</t>
  </si>
  <si>
    <t>36 1 90 01000</t>
  </si>
  <si>
    <t>37 0 00 00000</t>
  </si>
  <si>
    <t>Учреждения культуры(дома культуры,клубы)</t>
  </si>
  <si>
    <t>37 1 90 01000</t>
  </si>
  <si>
    <t xml:space="preserve">В С Е Г О   </t>
  </si>
  <si>
    <t/>
  </si>
  <si>
    <t>Осуществление полномочий в части оформления документов для регистрации и снятия с регистрационного учета градан Российской Федерации по месту пребывания и месту жительства</t>
  </si>
  <si>
    <t>50 3 00 88370</t>
  </si>
  <si>
    <t xml:space="preserve">50 3 00 88370 </t>
  </si>
  <si>
    <t>120</t>
  </si>
  <si>
    <t>Другие общегосударственные вопросы</t>
  </si>
  <si>
    <t>постановлению</t>
  </si>
  <si>
    <t>ОТЧЕТ ОБ ИСПОЛНЕНИИ поступления доходов</t>
  </si>
  <si>
    <t>к постановлению</t>
  </si>
  <si>
    <t xml:space="preserve">Отчет об исполнении  по </t>
  </si>
  <si>
    <t>Отчет об исполнении</t>
  </si>
  <si>
    <t>источникам финансирования дефицита бюджета МО "Емцовское"</t>
  </si>
  <si>
    <t>852</t>
  </si>
  <si>
    <t>122</t>
  </si>
  <si>
    <t>Муниципальная программа «Формирование современной городской среды на территории Плесецкого района на 2018-2022 годы</t>
  </si>
  <si>
    <t>Иные межбюджетные трасферты на обеспечение софинансирования муниципальной программы формирования современной городской среды</t>
  </si>
  <si>
    <t>242F255550</t>
  </si>
  <si>
    <t>от 20 октября 2020 г. № 39</t>
  </si>
  <si>
    <t>Доходы от реализации имущества</t>
  </si>
  <si>
    <t>1140000000 0000 000</t>
  </si>
  <si>
    <t>Доходы от реализации иного имущества, находящегося в собственности сельского поселения( за исключением имущества бюджетных и автономных учреждений, а также муниципальных унитарных предприятий, в том числе казенных), в части реализации основных средств по указанному имуществу</t>
  </si>
  <si>
    <t xml:space="preserve">1140205310 0000 410 </t>
  </si>
  <si>
    <t>2021500000 0000 150</t>
  </si>
  <si>
    <t>2021500100 0000 150</t>
  </si>
  <si>
    <t>Дотации бюджетам муниципальных районов на поддержку мер по обеспечению сбалансированности бюджетов</t>
  </si>
  <si>
    <t>2021500200 0000 150</t>
  </si>
  <si>
    <t>2020200000 0000 150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</si>
  <si>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</si>
  <si>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2022555500 0000 150</t>
  </si>
  <si>
    <t>2022999900 0000 150</t>
  </si>
  <si>
    <t>2020300000 0000 150</t>
  </si>
  <si>
    <t>2023511800 0000 150</t>
  </si>
  <si>
    <t xml:space="preserve">  Субвенции  бюджетам сельских поселений на выполнение передаваемых полномочий субъектов Российской Федерации</t>
  </si>
  <si>
    <t>2023002400 0000 150</t>
  </si>
  <si>
    <t>2020400000 0000 150</t>
  </si>
  <si>
    <t>2024001400 0000 150</t>
  </si>
  <si>
    <t>2024999900 0000 151</t>
  </si>
  <si>
    <t>от 20 октября 2020 № 39</t>
  </si>
  <si>
    <t>Уплата иных налогов</t>
  </si>
  <si>
    <t>54 1 00 78680</t>
  </si>
  <si>
    <t>Муниципальная программа "Развитие территориального общественного самоуправления в Плесецком районе"(ТОС "Верховский" проект "90 лет Верховскому")</t>
  </si>
  <si>
    <t>07 0 00 S8420</t>
  </si>
  <si>
    <t>Поддержка территориального общественного самоуправления( vtcnysqбюджет)</t>
  </si>
  <si>
    <t>КОММУНАЛЬНОЕ ХОЗЯЙСТВО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</si>
  <si>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</si>
  <si>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04 0 00 S6740</t>
  </si>
  <si>
    <t>Иные закупки товаров, работ и услуг для обеспечения государственных (муниципальных) нужд</t>
  </si>
  <si>
    <t>24 3 00 S6740</t>
  </si>
  <si>
    <t>Иные межбюджетные трасферты на обеспечение софинансирования реализации мероприятий в сфере обращения с отходами производства и потребления, в том числе с твердыми коммунальными отходами</t>
  </si>
  <si>
    <t>БЛАГОУСТРОЙСТВО</t>
  </si>
  <si>
    <t>Мероприятия по реализации муниципальной программы  "Формирование современной городской среды"</t>
  </si>
  <si>
    <t>170F255550</t>
  </si>
  <si>
    <t>Мероприятия по благоустройству территорий и приобритение уборочной и коммунальной техники</t>
  </si>
  <si>
    <t>ДРУГИЕ ВОПРОСЫ В ОБЛАСТИ ЖИЛИЩНО_КОММУНАЛЬНОГО ХОЗЯЙСТВА</t>
  </si>
  <si>
    <t>ОБРАЗОВАНИЕ</t>
  </si>
  <si>
    <t>Моложежная политика</t>
  </si>
  <si>
    <t>Мероприятия по реализации молодежной политике в муниципальных образованиях</t>
  </si>
  <si>
    <t>06200S8530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</si>
  <si>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</si>
  <si>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производством(реализацией товаров), выполнение работ, оказанием услуг , полдежащее казначейскому сопровождению</t>
  </si>
  <si>
    <t>Другие вопросы в области ЖКХ</t>
  </si>
  <si>
    <t>Распределения расходов бюджета МО "Емцовское"за первое полугодие 2020 года</t>
  </si>
  <si>
    <t>бюджета МО "Емцовское" за первое полугодие 2020 года</t>
  </si>
  <si>
    <t>за первое полугодие2020 года</t>
  </si>
  <si>
    <t>Приложения № 2</t>
  </si>
  <si>
    <t>Приложение № 3</t>
  </si>
  <si>
    <t>Приложение  4</t>
  </si>
  <si>
    <t>Приложение  1</t>
  </si>
  <si>
    <t xml:space="preserve"> ОТЧЕТ ОБ ИСПОЛНЕНИИ  РАСХОДОВ БЮДЖЕТА ЗА ПЕРВОЕ ПОЛУГОДИЕ 2020 ГОД</t>
  </si>
</sst>
</file>

<file path=xl/styles.xml><?xml version="1.0" encoding="utf-8"?>
<styleSheet xmlns="http://schemas.openxmlformats.org/spreadsheetml/2006/main">
  <numFmts count="12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_р_._-;\-* #,##0.0_р_._-;_-* &quot;-&quot;?_р_._-;_-@_-"/>
    <numFmt numFmtId="168" formatCode="0.0"/>
    <numFmt numFmtId="169" formatCode="&quot;Да&quot;;&quot;Да&quot;;&quot;Нет&quot;"/>
    <numFmt numFmtId="170" formatCode="_-* #,##0_р_._-;\-* #,##0_р_._-;_-* &quot;-&quot;?_р_._-;_-@_-"/>
    <numFmt numFmtId="171" formatCode="0.00000"/>
    <numFmt numFmtId="172" formatCode="0.000"/>
    <numFmt numFmtId="173" formatCode="_(* #,##0.00_);_(* \(#,##0.00\);_(* &quot;-&quot;??_);_(@_)"/>
    <numFmt numFmtId="174" formatCode="_(* #,##0.0_);_(* \(#,##0.0\);_(* &quot;-&quot;??_);_(@_)"/>
    <numFmt numFmtId="175" formatCode="dd\.mm\.yyyy"/>
  </numFmts>
  <fonts count="4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.5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color indexed="10"/>
      <name val="Times New Roman Cyr"/>
      <charset val="204"/>
    </font>
    <font>
      <i/>
      <sz val="10"/>
      <name val="Times New Roman Cyr"/>
      <charset val="204"/>
    </font>
    <font>
      <b/>
      <sz val="14"/>
      <name val="Times New Roman"/>
      <family val="1"/>
      <charset val="204"/>
    </font>
    <font>
      <b/>
      <i/>
      <sz val="10"/>
      <name val="Times New Roman Cyr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Times New Roman"/>
      <family val="2"/>
    </font>
    <font>
      <b/>
      <i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9">
    <xf numFmtId="0" fontId="0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49" fontId="29" fillId="0" borderId="0">
      <alignment horizontal="center"/>
    </xf>
    <xf numFmtId="49" fontId="29" fillId="0" borderId="22">
      <alignment horizontal="center" wrapText="1"/>
    </xf>
    <xf numFmtId="49" fontId="29" fillId="0" borderId="23">
      <alignment horizontal="center" wrapText="1"/>
    </xf>
    <xf numFmtId="49" fontId="29" fillId="0" borderId="24">
      <alignment horizontal="center"/>
    </xf>
    <xf numFmtId="49" fontId="29" fillId="0" borderId="25"/>
    <xf numFmtId="4" fontId="29" fillId="0" borderId="24">
      <alignment horizontal="right"/>
    </xf>
    <xf numFmtId="4" fontId="29" fillId="0" borderId="22">
      <alignment horizontal="right"/>
    </xf>
    <xf numFmtId="49" fontId="29" fillId="0" borderId="0">
      <alignment horizontal="right"/>
    </xf>
    <xf numFmtId="4" fontId="29" fillId="0" borderId="26">
      <alignment horizontal="right"/>
    </xf>
    <xf numFmtId="49" fontId="29" fillId="0" borderId="27">
      <alignment horizontal="center"/>
    </xf>
    <xf numFmtId="4" fontId="29" fillId="0" borderId="28">
      <alignment horizontal="right"/>
    </xf>
    <xf numFmtId="0" fontId="29" fillId="0" borderId="29">
      <alignment horizontal="left" wrapText="1"/>
    </xf>
    <xf numFmtId="0" fontId="30" fillId="0" borderId="30">
      <alignment horizontal="left" wrapText="1"/>
    </xf>
    <xf numFmtId="0" fontId="29" fillId="0" borderId="31">
      <alignment horizontal="left" wrapText="1" indent="2"/>
    </xf>
    <xf numFmtId="0" fontId="28" fillId="0" borderId="32"/>
    <xf numFmtId="0" fontId="29" fillId="0" borderId="25"/>
    <xf numFmtId="0" fontId="28" fillId="0" borderId="25"/>
    <xf numFmtId="0" fontId="30" fillId="0" borderId="0">
      <alignment horizontal="center"/>
    </xf>
    <xf numFmtId="0" fontId="29" fillId="0" borderId="33">
      <alignment horizontal="left" wrapText="1" indent="2"/>
    </xf>
    <xf numFmtId="0" fontId="29" fillId="0" borderId="34">
      <alignment horizontal="left" wrapText="1"/>
    </xf>
    <xf numFmtId="0" fontId="29" fillId="0" borderId="35">
      <alignment horizontal="left" wrapText="1" indent="1"/>
    </xf>
    <xf numFmtId="0" fontId="29" fillId="0" borderId="34">
      <alignment horizontal="left" wrapText="1" indent="2"/>
    </xf>
    <xf numFmtId="0" fontId="28" fillId="6" borderId="36"/>
    <xf numFmtId="0" fontId="29" fillId="0" borderId="33">
      <alignment horizontal="left" wrapText="1" indent="2"/>
    </xf>
    <xf numFmtId="49" fontId="29" fillId="0" borderId="24">
      <alignment horizontal="center" shrinkToFit="1"/>
    </xf>
    <xf numFmtId="49" fontId="29" fillId="0" borderId="25">
      <alignment horizontal="left"/>
    </xf>
    <xf numFmtId="49" fontId="29" fillId="0" borderId="37">
      <alignment horizontal="center" wrapText="1"/>
    </xf>
    <xf numFmtId="49" fontId="29" fillId="0" borderId="37">
      <alignment horizontal="center" shrinkToFit="1"/>
    </xf>
    <xf numFmtId="49" fontId="29" fillId="0" borderId="24">
      <alignment horizontal="center" shrinkToFit="1"/>
    </xf>
    <xf numFmtId="0" fontId="29" fillId="0" borderId="38">
      <alignment horizontal="left" wrapText="1"/>
    </xf>
    <xf numFmtId="0" fontId="29" fillId="0" borderId="29">
      <alignment horizontal="left" wrapText="1" indent="1"/>
    </xf>
    <xf numFmtId="0" fontId="29" fillId="0" borderId="38">
      <alignment horizontal="left" wrapText="1" indent="2"/>
    </xf>
    <xf numFmtId="0" fontId="29" fillId="0" borderId="29">
      <alignment horizontal="left" wrapText="1" indent="2"/>
    </xf>
    <xf numFmtId="0" fontId="28" fillId="0" borderId="39"/>
    <xf numFmtId="0" fontId="28" fillId="0" borderId="40"/>
    <xf numFmtId="0" fontId="30" fillId="0" borderId="41">
      <alignment horizontal="center" vertical="center" textRotation="90" wrapText="1"/>
    </xf>
    <xf numFmtId="0" fontId="30" fillId="0" borderId="32">
      <alignment horizontal="center" vertical="center" textRotation="90" wrapText="1"/>
    </xf>
    <xf numFmtId="0" fontId="29" fillId="0" borderId="0">
      <alignment vertical="center"/>
    </xf>
    <xf numFmtId="0" fontId="30" fillId="0" borderId="25">
      <alignment horizontal="center" vertical="center" textRotation="90" wrapText="1"/>
    </xf>
    <xf numFmtId="0" fontId="30" fillId="0" borderId="32">
      <alignment horizontal="center" vertical="center" textRotation="90"/>
    </xf>
    <xf numFmtId="0" fontId="30" fillId="0" borderId="25">
      <alignment horizontal="center" vertical="center" textRotation="90"/>
    </xf>
    <xf numFmtId="0" fontId="30" fillId="0" borderId="41">
      <alignment horizontal="center" vertical="center" textRotation="90"/>
    </xf>
    <xf numFmtId="0" fontId="30" fillId="0" borderId="42">
      <alignment horizontal="center" vertical="center" textRotation="90"/>
    </xf>
    <xf numFmtId="0" fontId="31" fillId="0" borderId="25">
      <alignment wrapText="1"/>
    </xf>
    <xf numFmtId="0" fontId="31" fillId="0" borderId="42">
      <alignment wrapText="1"/>
    </xf>
    <xf numFmtId="0" fontId="31" fillId="0" borderId="32">
      <alignment wrapText="1"/>
    </xf>
    <xf numFmtId="0" fontId="29" fillId="0" borderId="42">
      <alignment horizontal="center" vertical="top" wrapText="1"/>
    </xf>
    <xf numFmtId="0" fontId="30" fillId="0" borderId="43"/>
    <xf numFmtId="49" fontId="32" fillId="0" borderId="44">
      <alignment horizontal="left" vertical="center" wrapText="1"/>
    </xf>
    <xf numFmtId="49" fontId="29" fillId="0" borderId="45">
      <alignment horizontal="left" vertical="center" wrapText="1" indent="2"/>
    </xf>
    <xf numFmtId="49" fontId="29" fillId="0" borderId="33">
      <alignment horizontal="left" vertical="center" wrapText="1" indent="3"/>
    </xf>
    <xf numFmtId="49" fontId="29" fillId="0" borderId="44">
      <alignment horizontal="left" vertical="center" wrapText="1" indent="3"/>
    </xf>
    <xf numFmtId="49" fontId="29" fillId="0" borderId="46">
      <alignment horizontal="left" vertical="center" wrapText="1" indent="3"/>
    </xf>
    <xf numFmtId="0" fontId="32" fillId="0" borderId="43">
      <alignment horizontal="left" vertical="center" wrapText="1"/>
    </xf>
    <xf numFmtId="49" fontId="29" fillId="0" borderId="32">
      <alignment horizontal="left" vertical="center" wrapText="1" indent="3"/>
    </xf>
    <xf numFmtId="49" fontId="29" fillId="0" borderId="0">
      <alignment horizontal="left" vertical="center" wrapText="1" indent="3"/>
    </xf>
    <xf numFmtId="49" fontId="29" fillId="0" borderId="25">
      <alignment horizontal="left" vertical="center" wrapText="1" indent="3"/>
    </xf>
    <xf numFmtId="49" fontId="32" fillId="0" borderId="43">
      <alignment horizontal="left" vertical="center" wrapText="1"/>
    </xf>
    <xf numFmtId="0" fontId="29" fillId="0" borderId="44">
      <alignment horizontal="left" vertical="center" wrapText="1"/>
    </xf>
    <xf numFmtId="0" fontId="29" fillId="0" borderId="46">
      <alignment horizontal="left" vertical="center" wrapText="1"/>
    </xf>
    <xf numFmtId="49" fontId="29" fillId="0" borderId="44">
      <alignment horizontal="left" vertical="center" wrapText="1"/>
    </xf>
    <xf numFmtId="49" fontId="29" fillId="0" borderId="46">
      <alignment horizontal="left" vertical="center" wrapText="1"/>
    </xf>
    <xf numFmtId="49" fontId="30" fillId="0" borderId="47">
      <alignment horizontal="center"/>
    </xf>
    <xf numFmtId="49" fontId="30" fillId="0" borderId="48">
      <alignment horizontal="center" vertical="center" wrapText="1"/>
    </xf>
    <xf numFmtId="49" fontId="29" fillId="0" borderId="49">
      <alignment horizontal="center" vertical="center" wrapText="1"/>
    </xf>
    <xf numFmtId="49" fontId="29" fillId="0" borderId="37">
      <alignment horizontal="center" vertical="center" wrapText="1"/>
    </xf>
    <xf numFmtId="49" fontId="29" fillId="0" borderId="48">
      <alignment horizontal="center" vertical="center" wrapText="1"/>
    </xf>
    <xf numFmtId="49" fontId="29" fillId="0" borderId="50">
      <alignment horizontal="center" vertical="center" wrapText="1"/>
    </xf>
    <xf numFmtId="49" fontId="29" fillId="0" borderId="51">
      <alignment horizontal="center" vertical="center" wrapText="1"/>
    </xf>
    <xf numFmtId="49" fontId="29" fillId="0" borderId="0">
      <alignment horizontal="center" vertical="center" wrapText="1"/>
    </xf>
    <xf numFmtId="49" fontId="29" fillId="0" borderId="25">
      <alignment horizontal="center" vertical="center" wrapText="1"/>
    </xf>
    <xf numFmtId="49" fontId="30" fillId="0" borderId="47">
      <alignment horizontal="center" vertical="center" wrapText="1"/>
    </xf>
    <xf numFmtId="0" fontId="30" fillId="0" borderId="47">
      <alignment horizontal="center" vertical="center"/>
    </xf>
    <xf numFmtId="0" fontId="29" fillId="0" borderId="49">
      <alignment horizontal="center" vertical="center"/>
    </xf>
    <xf numFmtId="0" fontId="29" fillId="0" borderId="37">
      <alignment horizontal="center" vertical="center"/>
    </xf>
    <xf numFmtId="0" fontId="29" fillId="0" borderId="48">
      <alignment horizontal="center" vertical="center"/>
    </xf>
    <xf numFmtId="0" fontId="30" fillId="0" borderId="48">
      <alignment horizontal="center" vertical="center"/>
    </xf>
    <xf numFmtId="0" fontId="29" fillId="0" borderId="50">
      <alignment horizontal="center" vertical="center"/>
    </xf>
    <xf numFmtId="49" fontId="30" fillId="0" borderId="47">
      <alignment horizontal="center" vertical="center"/>
    </xf>
    <xf numFmtId="49" fontId="29" fillId="0" borderId="49">
      <alignment horizontal="center" vertical="center"/>
    </xf>
    <xf numFmtId="49" fontId="29" fillId="0" borderId="37">
      <alignment horizontal="center" vertical="center"/>
    </xf>
    <xf numFmtId="49" fontId="29" fillId="0" borderId="48">
      <alignment horizontal="center" vertical="center"/>
    </xf>
    <xf numFmtId="49" fontId="29" fillId="0" borderId="50">
      <alignment horizontal="center" vertical="center"/>
    </xf>
    <xf numFmtId="49" fontId="29" fillId="0" borderId="25">
      <alignment horizontal="center"/>
    </xf>
    <xf numFmtId="0" fontId="29" fillId="0" borderId="32">
      <alignment horizontal="center"/>
    </xf>
    <xf numFmtId="0" fontId="29" fillId="0" borderId="0">
      <alignment horizontal="center"/>
    </xf>
    <xf numFmtId="49" fontId="29" fillId="0" borderId="25"/>
    <xf numFmtId="0" fontId="29" fillId="0" borderId="42">
      <alignment horizontal="center" vertical="top"/>
    </xf>
    <xf numFmtId="49" fontId="29" fillId="0" borderId="42">
      <alignment horizontal="center" vertical="top" wrapText="1"/>
    </xf>
    <xf numFmtId="0" fontId="29" fillId="0" borderId="39"/>
    <xf numFmtId="4" fontId="29" fillId="0" borderId="52">
      <alignment horizontal="right"/>
    </xf>
    <xf numFmtId="4" fontId="29" fillId="0" borderId="51">
      <alignment horizontal="right"/>
    </xf>
    <xf numFmtId="4" fontId="29" fillId="0" borderId="0">
      <alignment horizontal="right" shrinkToFit="1"/>
    </xf>
    <xf numFmtId="4" fontId="29" fillId="0" borderId="25">
      <alignment horizontal="right"/>
    </xf>
    <xf numFmtId="0" fontId="29" fillId="0" borderId="32"/>
    <xf numFmtId="0" fontId="29" fillId="0" borderId="42">
      <alignment horizontal="center" vertical="top" wrapText="1"/>
    </xf>
    <xf numFmtId="0" fontId="29" fillId="0" borderId="25">
      <alignment horizontal="center"/>
    </xf>
    <xf numFmtId="49" fontId="29" fillId="0" borderId="32">
      <alignment horizontal="center"/>
    </xf>
    <xf numFmtId="49" fontId="29" fillId="0" borderId="0">
      <alignment horizontal="left"/>
    </xf>
    <xf numFmtId="4" fontId="29" fillId="0" borderId="39">
      <alignment horizontal="right"/>
    </xf>
    <xf numFmtId="0" fontId="29" fillId="0" borderId="42">
      <alignment horizontal="center" vertical="top"/>
    </xf>
    <xf numFmtId="4" fontId="29" fillId="0" borderId="40">
      <alignment horizontal="right"/>
    </xf>
    <xf numFmtId="4" fontId="29" fillId="0" borderId="53">
      <alignment horizontal="right"/>
    </xf>
    <xf numFmtId="0" fontId="29" fillId="0" borderId="40"/>
    <xf numFmtId="0" fontId="33" fillId="0" borderId="54"/>
    <xf numFmtId="0" fontId="28" fillId="6" borderId="0"/>
    <xf numFmtId="0" fontId="30" fillId="0" borderId="0"/>
    <xf numFmtId="0" fontId="34" fillId="0" borderId="0"/>
    <xf numFmtId="0" fontId="29" fillId="0" borderId="0">
      <alignment horizontal="left"/>
    </xf>
    <xf numFmtId="0" fontId="29" fillId="0" borderId="0"/>
    <xf numFmtId="0" fontId="33" fillId="0" borderId="0"/>
    <xf numFmtId="0" fontId="28" fillId="0" borderId="0"/>
    <xf numFmtId="0" fontId="28" fillId="6" borderId="25"/>
    <xf numFmtId="49" fontId="29" fillId="0" borderId="42">
      <alignment horizontal="center" vertical="center" wrapText="1"/>
    </xf>
    <xf numFmtId="49" fontId="29" fillId="0" borderId="42">
      <alignment horizontal="center" vertical="center" wrapText="1"/>
    </xf>
    <xf numFmtId="0" fontId="28" fillId="6" borderId="55"/>
    <xf numFmtId="0" fontId="29" fillId="0" borderId="56">
      <alignment horizontal="left" wrapText="1"/>
    </xf>
    <xf numFmtId="0" fontId="29" fillId="0" borderId="34">
      <alignment horizontal="left" wrapText="1" indent="1"/>
    </xf>
    <xf numFmtId="0" fontId="29" fillId="0" borderId="43">
      <alignment horizontal="left" wrapText="1" indent="2"/>
    </xf>
    <xf numFmtId="0" fontId="29" fillId="0" borderId="27">
      <alignment horizontal="left" wrapText="1" indent="2"/>
    </xf>
    <xf numFmtId="0" fontId="28" fillId="6" borderId="32"/>
    <xf numFmtId="0" fontId="35" fillId="0" borderId="0">
      <alignment horizontal="center" wrapText="1"/>
    </xf>
    <xf numFmtId="0" fontId="36" fillId="0" borderId="0">
      <alignment horizontal="center" vertical="top"/>
    </xf>
    <xf numFmtId="0" fontId="29" fillId="0" borderId="25">
      <alignment wrapText="1"/>
    </xf>
    <xf numFmtId="0" fontId="29" fillId="0" borderId="55">
      <alignment wrapText="1"/>
    </xf>
    <xf numFmtId="0" fontId="29" fillId="0" borderId="32">
      <alignment horizontal="left"/>
    </xf>
    <xf numFmtId="0" fontId="28" fillId="6" borderId="57"/>
    <xf numFmtId="49" fontId="29" fillId="0" borderId="47">
      <alignment horizontal="center" wrapText="1"/>
    </xf>
    <xf numFmtId="49" fontId="29" fillId="0" borderId="49">
      <alignment horizontal="center" wrapText="1"/>
    </xf>
    <xf numFmtId="49" fontId="29" fillId="0" borderId="48">
      <alignment horizontal="center"/>
    </xf>
    <xf numFmtId="0" fontId="28" fillId="6" borderId="58"/>
    <xf numFmtId="0" fontId="29" fillId="0" borderId="51"/>
    <xf numFmtId="0" fontId="29" fillId="0" borderId="0">
      <alignment horizontal="center"/>
    </xf>
    <xf numFmtId="49" fontId="29" fillId="0" borderId="32"/>
    <xf numFmtId="49" fontId="29" fillId="0" borderId="0"/>
    <xf numFmtId="49" fontId="29" fillId="0" borderId="22">
      <alignment horizontal="center"/>
    </xf>
    <xf numFmtId="49" fontId="29" fillId="0" borderId="39">
      <alignment horizontal="center"/>
    </xf>
    <xf numFmtId="49" fontId="29" fillId="0" borderId="42">
      <alignment horizontal="center"/>
    </xf>
    <xf numFmtId="49" fontId="29" fillId="0" borderId="42">
      <alignment horizontal="center"/>
    </xf>
    <xf numFmtId="49" fontId="29" fillId="0" borderId="42">
      <alignment horizontal="center" vertical="center" wrapText="1"/>
    </xf>
    <xf numFmtId="49" fontId="29" fillId="0" borderId="52">
      <alignment horizontal="center" vertical="center" wrapText="1"/>
    </xf>
    <xf numFmtId="0" fontId="28" fillId="6" borderId="59"/>
    <xf numFmtId="4" fontId="29" fillId="0" borderId="42">
      <alignment horizontal="right"/>
    </xf>
    <xf numFmtId="0" fontId="29" fillId="7" borderId="51"/>
    <xf numFmtId="0" fontId="29" fillId="7" borderId="0"/>
    <xf numFmtId="0" fontId="35" fillId="0" borderId="0">
      <alignment horizontal="center" wrapText="1"/>
    </xf>
    <xf numFmtId="0" fontId="37" fillId="0" borderId="60"/>
    <xf numFmtId="49" fontId="38" fillId="0" borderId="61">
      <alignment horizontal="right"/>
    </xf>
    <xf numFmtId="0" fontId="29" fillId="0" borderId="61">
      <alignment horizontal="right"/>
    </xf>
    <xf numFmtId="0" fontId="37" fillId="0" borderId="25"/>
    <xf numFmtId="0" fontId="29" fillId="0" borderId="52">
      <alignment horizontal="center"/>
    </xf>
    <xf numFmtId="49" fontId="28" fillId="0" borderId="62">
      <alignment horizontal="center"/>
    </xf>
    <xf numFmtId="175" fontId="29" fillId="0" borderId="30">
      <alignment horizontal="center"/>
    </xf>
    <xf numFmtId="0" fontId="29" fillId="0" borderId="63">
      <alignment horizontal="center"/>
    </xf>
    <xf numFmtId="49" fontId="29" fillId="0" borderId="31">
      <alignment horizontal="center"/>
    </xf>
    <xf numFmtId="49" fontId="29" fillId="0" borderId="30">
      <alignment horizontal="center"/>
    </xf>
    <xf numFmtId="0" fontId="29" fillId="0" borderId="30">
      <alignment horizontal="center"/>
    </xf>
    <xf numFmtId="49" fontId="29" fillId="0" borderId="64">
      <alignment horizontal="center"/>
    </xf>
    <xf numFmtId="0" fontId="33" fillId="0" borderId="51"/>
    <xf numFmtId="0" fontId="37" fillId="0" borderId="0"/>
    <xf numFmtId="0" fontId="28" fillId="0" borderId="65"/>
    <xf numFmtId="0" fontId="28" fillId="0" borderId="54"/>
    <xf numFmtId="4" fontId="29" fillId="0" borderId="27">
      <alignment horizontal="right"/>
    </xf>
    <xf numFmtId="49" fontId="29" fillId="0" borderId="40">
      <alignment horizontal="center"/>
    </xf>
    <xf numFmtId="0" fontId="29" fillId="0" borderId="66">
      <alignment horizontal="left" wrapText="1"/>
    </xf>
    <xf numFmtId="0" fontId="29" fillId="0" borderId="38">
      <alignment horizontal="left" wrapText="1" indent="1"/>
    </xf>
    <xf numFmtId="0" fontId="29" fillId="0" borderId="30">
      <alignment horizontal="left" wrapText="1" indent="2"/>
    </xf>
    <xf numFmtId="0" fontId="28" fillId="6" borderId="67"/>
    <xf numFmtId="0" fontId="29" fillId="7" borderId="36"/>
    <xf numFmtId="0" fontId="35" fillId="0" borderId="0">
      <alignment horizontal="left" wrapText="1"/>
    </xf>
    <xf numFmtId="49" fontId="28" fillId="0" borderId="0"/>
    <xf numFmtId="0" fontId="29" fillId="0" borderId="0">
      <alignment horizontal="right"/>
    </xf>
    <xf numFmtId="49" fontId="29" fillId="0" borderId="0">
      <alignment horizontal="right"/>
    </xf>
    <xf numFmtId="0" fontId="29" fillId="0" borderId="0">
      <alignment horizontal="left" wrapText="1"/>
    </xf>
    <xf numFmtId="0" fontId="29" fillId="0" borderId="25">
      <alignment horizontal="left"/>
    </xf>
    <xf numFmtId="0" fontId="29" fillId="0" borderId="35">
      <alignment horizontal="left" wrapText="1"/>
    </xf>
    <xf numFmtId="0" fontId="29" fillId="0" borderId="55"/>
    <xf numFmtId="0" fontId="30" fillId="0" borderId="68">
      <alignment horizontal="left" wrapText="1"/>
    </xf>
    <xf numFmtId="0" fontId="29" fillId="0" borderId="26">
      <alignment horizontal="left" wrapText="1" indent="2"/>
    </xf>
    <xf numFmtId="49" fontId="29" fillId="0" borderId="0">
      <alignment horizontal="center" wrapText="1"/>
    </xf>
    <xf numFmtId="49" fontId="29" fillId="0" borderId="48">
      <alignment horizontal="center" wrapText="1"/>
    </xf>
    <xf numFmtId="0" fontId="29" fillId="0" borderId="69"/>
    <xf numFmtId="0" fontId="29" fillId="0" borderId="70">
      <alignment horizontal="center" wrapText="1"/>
    </xf>
    <xf numFmtId="0" fontId="28" fillId="6" borderId="51"/>
    <xf numFmtId="49" fontId="29" fillId="0" borderId="37">
      <alignment horizontal="center"/>
    </xf>
    <xf numFmtId="0" fontId="28" fillId="0" borderId="51"/>
    <xf numFmtId="0" fontId="14" fillId="0" borderId="0"/>
    <xf numFmtId="164" fontId="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2">
    <xf numFmtId="0" fontId="0" fillId="0" borderId="0" xfId="0"/>
    <xf numFmtId="0" fontId="2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3" fillId="0" borderId="1" xfId="0" applyNumberFormat="1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justify" vertical="center" wrapText="1"/>
    </xf>
    <xf numFmtId="0" fontId="11" fillId="0" borderId="0" xfId="0" applyFont="1"/>
    <xf numFmtId="166" fontId="11" fillId="0" borderId="0" xfId="193" applyNumberFormat="1" applyFont="1"/>
    <xf numFmtId="14" fontId="2" fillId="0" borderId="0" xfId="0" applyNumberFormat="1" applyFont="1"/>
    <xf numFmtId="165" fontId="11" fillId="0" borderId="1" xfId="0" applyNumberFormat="1" applyFont="1" applyBorder="1" applyAlignment="1">
      <alignment horizontal="right" vertical="center" wrapText="1" indent="1"/>
    </xf>
    <xf numFmtId="165" fontId="12" fillId="0" borderId="1" xfId="0" applyNumberFormat="1" applyFont="1" applyBorder="1" applyAlignment="1">
      <alignment horizontal="right" vertical="center" wrapText="1" indent="1"/>
    </xf>
    <xf numFmtId="165" fontId="12" fillId="0" borderId="1" xfId="0" applyNumberFormat="1" applyFont="1" applyFill="1" applyBorder="1" applyAlignment="1">
      <alignment horizontal="right" vertical="center" wrapText="1" indent="1"/>
    </xf>
    <xf numFmtId="0" fontId="1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3" fillId="0" borderId="0" xfId="0" applyFont="1" applyFill="1" applyBorder="1"/>
    <xf numFmtId="4" fontId="0" fillId="0" borderId="0" xfId="0" applyNumberFormat="1"/>
    <xf numFmtId="167" fontId="11" fillId="0" borderId="1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170" fontId="11" fillId="0" borderId="1" xfId="0" applyNumberFormat="1" applyFont="1" applyBorder="1" applyAlignment="1"/>
    <xf numFmtId="167" fontId="11" fillId="0" borderId="0" xfId="0" applyNumberFormat="1" applyFont="1" applyAlignment="1">
      <alignment horizontal="left" vertical="center" indent="1"/>
    </xf>
    <xf numFmtId="165" fontId="11" fillId="0" borderId="0" xfId="0" applyNumberFormat="1" applyFont="1" applyAlignment="1">
      <alignment horizontal="left" vertical="center" indent="1"/>
    </xf>
    <xf numFmtId="167" fontId="11" fillId="2" borderId="6" xfId="0" applyNumberFormat="1" applyFont="1" applyFill="1" applyBorder="1" applyAlignment="1">
      <alignment horizontal="right" indent="1"/>
    </xf>
    <xf numFmtId="165" fontId="11" fillId="2" borderId="6" xfId="0" applyNumberFormat="1" applyFont="1" applyFill="1" applyBorder="1" applyAlignment="1">
      <alignment horizontal="right" indent="1"/>
    </xf>
    <xf numFmtId="172" fontId="11" fillId="2" borderId="4" xfId="0" applyNumberFormat="1" applyFont="1" applyFill="1" applyBorder="1" applyAlignment="1">
      <alignment horizontal="right" indent="1"/>
    </xf>
    <xf numFmtId="0" fontId="39" fillId="0" borderId="33" xfId="24" applyNumberFormat="1" applyFont="1" applyProtection="1">
      <alignment horizontal="left" wrapText="1" indent="2"/>
      <protection locked="0"/>
    </xf>
    <xf numFmtId="0" fontId="2" fillId="0" borderId="0" xfId="192" applyFont="1"/>
    <xf numFmtId="0" fontId="2" fillId="0" borderId="0" xfId="192" applyFont="1" applyAlignment="1">
      <alignment horizontal="right"/>
    </xf>
    <xf numFmtId="0" fontId="2" fillId="0" borderId="0" xfId="192" applyFont="1" applyAlignment="1">
      <alignment horizontal="right" vertical="center"/>
    </xf>
    <xf numFmtId="49" fontId="16" fillId="0" borderId="7" xfId="192" applyNumberFormat="1" applyFont="1" applyFill="1" applyBorder="1" applyAlignment="1">
      <alignment horizontal="center" vertical="center" shrinkToFit="1"/>
    </xf>
    <xf numFmtId="49" fontId="16" fillId="9" borderId="7" xfId="192" applyNumberFormat="1" applyFont="1" applyFill="1" applyBorder="1" applyAlignment="1">
      <alignment horizontal="center" vertical="center" shrinkToFit="1"/>
    </xf>
    <xf numFmtId="49" fontId="16" fillId="0" borderId="6" xfId="192" applyNumberFormat="1" applyFont="1" applyFill="1" applyBorder="1" applyAlignment="1">
      <alignment horizontal="center" vertical="center" shrinkToFit="1"/>
    </xf>
    <xf numFmtId="49" fontId="16" fillId="4" borderId="42" xfId="192" applyNumberFormat="1" applyFont="1" applyFill="1" applyBorder="1" applyAlignment="1">
      <alignment horizontal="center"/>
    </xf>
    <xf numFmtId="49" fontId="15" fillId="4" borderId="42" xfId="192" applyNumberFormat="1" applyFont="1" applyFill="1" applyBorder="1" applyAlignment="1">
      <alignment horizontal="center"/>
    </xf>
    <xf numFmtId="49" fontId="16" fillId="3" borderId="9" xfId="192" applyNumberFormat="1" applyFont="1" applyFill="1" applyBorder="1" applyAlignment="1">
      <alignment horizontal="center" vertical="center" shrinkToFit="1"/>
    </xf>
    <xf numFmtId="49" fontId="16" fillId="0" borderId="10" xfId="192" applyNumberFormat="1" applyFont="1" applyFill="1" applyBorder="1" applyAlignment="1">
      <alignment horizontal="center" vertical="center" shrinkToFit="1"/>
    </xf>
    <xf numFmtId="49" fontId="15" fillId="0" borderId="9" xfId="192" applyNumberFormat="1" applyFont="1" applyFill="1" applyBorder="1" applyAlignment="1">
      <alignment horizontal="center" vertical="center" shrinkToFit="1"/>
    </xf>
    <xf numFmtId="49" fontId="16" fillId="0" borderId="71" xfId="192" applyNumberFormat="1" applyFont="1" applyFill="1" applyBorder="1" applyAlignment="1">
      <alignment horizontal="center" vertical="center" shrinkToFit="1"/>
    </xf>
    <xf numFmtId="49" fontId="15" fillId="0" borderId="6" xfId="192" applyNumberFormat="1" applyFont="1" applyFill="1" applyBorder="1" applyAlignment="1">
      <alignment horizontal="center" vertical="center" shrinkToFit="1"/>
    </xf>
    <xf numFmtId="49" fontId="16" fillId="2" borderId="7" xfId="192" applyNumberFormat="1" applyFont="1" applyFill="1" applyBorder="1" applyAlignment="1">
      <alignment horizontal="center" vertical="center" shrinkToFit="1"/>
    </xf>
    <xf numFmtId="49" fontId="16" fillId="2" borderId="6" xfId="192" applyNumberFormat="1" applyFont="1" applyFill="1" applyBorder="1" applyAlignment="1">
      <alignment horizontal="center" vertical="center" shrinkToFit="1"/>
    </xf>
    <xf numFmtId="49" fontId="15" fillId="2" borderId="10" xfId="192" applyNumberFormat="1" applyFont="1" applyFill="1" applyBorder="1" applyAlignment="1">
      <alignment horizontal="center" vertical="center" shrinkToFit="1"/>
    </xf>
    <xf numFmtId="49" fontId="15" fillId="2" borderId="9" xfId="192" applyNumberFormat="1" applyFont="1" applyFill="1" applyBorder="1" applyAlignment="1">
      <alignment horizontal="center" vertical="center" shrinkToFit="1"/>
    </xf>
    <xf numFmtId="0" fontId="2" fillId="0" borderId="0" xfId="192" applyFont="1" applyBorder="1" applyAlignment="1">
      <alignment horizontal="left"/>
    </xf>
    <xf numFmtId="0" fontId="2" fillId="0" borderId="0" xfId="192" applyFont="1" applyFill="1" applyAlignment="1">
      <alignment horizontal="left"/>
    </xf>
    <xf numFmtId="0" fontId="6" fillId="0" borderId="0" xfId="192" applyFont="1" applyFill="1" applyBorder="1" applyAlignment="1">
      <alignment horizontal="justify" vertical="top" wrapText="1"/>
    </xf>
    <xf numFmtId="0" fontId="2" fillId="0" borderId="0" xfId="192" applyFont="1" applyFill="1"/>
    <xf numFmtId="0" fontId="2" fillId="0" borderId="0" xfId="192" applyNumberFormat="1" applyFont="1" applyAlignment="1">
      <alignment horizontal="right"/>
    </xf>
    <xf numFmtId="0" fontId="5" fillId="0" borderId="17" xfId="192" applyFont="1" applyBorder="1" applyAlignment="1">
      <alignment horizontal="center"/>
    </xf>
    <xf numFmtId="0" fontId="2" fillId="0" borderId="1" xfId="192" applyFont="1" applyFill="1" applyBorder="1" applyAlignment="1">
      <alignment horizontal="center" vertical="center"/>
    </xf>
    <xf numFmtId="0" fontId="2" fillId="0" borderId="7" xfId="192" applyFont="1" applyFill="1" applyBorder="1" applyAlignment="1">
      <alignment horizontal="center" vertical="top" wrapText="1"/>
    </xf>
    <xf numFmtId="174" fontId="2" fillId="0" borderId="7" xfId="195" applyNumberFormat="1" applyFont="1" applyFill="1" applyBorder="1" applyAlignment="1">
      <alignment horizontal="center" vertical="center" wrapText="1"/>
    </xf>
    <xf numFmtId="0" fontId="6" fillId="0" borderId="1" xfId="192" applyFont="1" applyFill="1" applyBorder="1" applyAlignment="1">
      <alignment horizontal="justify" vertical="center" wrapText="1"/>
    </xf>
    <xf numFmtId="168" fontId="3" fillId="8" borderId="7" xfId="195" applyNumberFormat="1" applyFont="1" applyFill="1" applyBorder="1" applyAlignment="1">
      <alignment vertical="center"/>
    </xf>
    <xf numFmtId="168" fontId="2" fillId="0" borderId="0" xfId="192" applyNumberFormat="1" applyFont="1" applyFill="1" applyAlignment="1">
      <alignment vertical="center"/>
    </xf>
    <xf numFmtId="0" fontId="2" fillId="0" borderId="0" xfId="192" applyFont="1" applyFill="1" applyAlignment="1">
      <alignment vertical="center"/>
    </xf>
    <xf numFmtId="0" fontId="6" fillId="3" borderId="1" xfId="192" applyFont="1" applyFill="1" applyBorder="1" applyAlignment="1">
      <alignment horizontal="justify" vertical="top" wrapText="1"/>
    </xf>
    <xf numFmtId="168" fontId="6" fillId="9" borderId="7" xfId="195" applyNumberFormat="1" applyFont="1" applyFill="1" applyBorder="1" applyAlignment="1">
      <alignment vertical="center"/>
    </xf>
    <xf numFmtId="0" fontId="6" fillId="0" borderId="8" xfId="192" applyFont="1" applyFill="1" applyBorder="1" applyAlignment="1">
      <alignment horizontal="justify" vertical="top" wrapText="1"/>
    </xf>
    <xf numFmtId="168" fontId="17" fillId="4" borderId="42" xfId="192" applyNumberFormat="1" applyFont="1" applyFill="1" applyBorder="1" applyAlignment="1">
      <alignment horizontal="right"/>
    </xf>
    <xf numFmtId="0" fontId="6" fillId="4" borderId="43" xfId="192" applyFont="1" applyFill="1" applyBorder="1" applyAlignment="1">
      <alignment wrapText="1"/>
    </xf>
    <xf numFmtId="168" fontId="6" fillId="9" borderId="1" xfId="195" applyNumberFormat="1" applyFont="1" applyFill="1" applyBorder="1" applyAlignment="1">
      <alignment vertical="center"/>
    </xf>
    <xf numFmtId="0" fontId="2" fillId="4" borderId="43" xfId="192" applyFont="1" applyFill="1" applyBorder="1" applyAlignment="1">
      <alignment wrapText="1"/>
    </xf>
    <xf numFmtId="0" fontId="6" fillId="3" borderId="16" xfId="192" applyFont="1" applyFill="1" applyBorder="1" applyAlignment="1">
      <alignment horizontal="justify" vertical="top" wrapText="1"/>
    </xf>
    <xf numFmtId="168" fontId="6" fillId="9" borderId="9" xfId="195" applyNumberFormat="1" applyFont="1" applyFill="1" applyBorder="1" applyAlignment="1">
      <alignment vertical="center"/>
    </xf>
    <xf numFmtId="0" fontId="2" fillId="4" borderId="43" xfId="192" applyFont="1" applyFill="1" applyBorder="1" applyAlignment="1">
      <alignment horizontal="left" wrapText="1"/>
    </xf>
    <xf numFmtId="0" fontId="6" fillId="0" borderId="0" xfId="192" applyFont="1" applyFill="1"/>
    <xf numFmtId="0" fontId="6" fillId="0" borderId="15" xfId="192" applyFont="1" applyFill="1" applyBorder="1" applyAlignment="1">
      <alignment horizontal="justify" vertical="top" wrapText="1"/>
    </xf>
    <xf numFmtId="168" fontId="6" fillId="8" borderId="10" xfId="195" applyNumberFormat="1" applyFont="1" applyFill="1" applyBorder="1" applyAlignment="1">
      <alignment vertical="center"/>
    </xf>
    <xf numFmtId="0" fontId="2" fillId="0" borderId="16" xfId="192" applyFont="1" applyFill="1" applyBorder="1" applyAlignment="1">
      <alignment horizontal="justify" vertical="top" wrapText="1"/>
    </xf>
    <xf numFmtId="0" fontId="2" fillId="0" borderId="0" xfId="192" applyFont="1" applyFill="1" applyBorder="1"/>
    <xf numFmtId="168" fontId="16" fillId="8" borderId="11" xfId="195" applyNumberFormat="1" applyFont="1" applyFill="1" applyBorder="1" applyAlignment="1">
      <alignment vertical="center"/>
    </xf>
    <xf numFmtId="0" fontId="6" fillId="3" borderId="1" xfId="192" applyFont="1" applyFill="1" applyBorder="1" applyAlignment="1">
      <alignment horizontal="justify" wrapText="1"/>
    </xf>
    <xf numFmtId="0" fontId="6" fillId="0" borderId="8" xfId="192" applyFont="1" applyFill="1" applyBorder="1" applyAlignment="1">
      <alignment horizontal="justify" wrapText="1"/>
    </xf>
    <xf numFmtId="0" fontId="6" fillId="2" borderId="1" xfId="192" applyFont="1" applyFill="1" applyBorder="1" applyAlignment="1">
      <alignment horizontal="justify" vertical="center" wrapText="1"/>
    </xf>
    <xf numFmtId="168" fontId="3" fillId="0" borderId="7" xfId="195" applyNumberFormat="1" applyFont="1" applyFill="1" applyBorder="1" applyAlignment="1">
      <alignment vertical="center"/>
    </xf>
    <xf numFmtId="0" fontId="6" fillId="2" borderId="0" xfId="192" applyFont="1" applyFill="1" applyAlignment="1">
      <alignment vertical="center"/>
    </xf>
    <xf numFmtId="167" fontId="6" fillId="2" borderId="0" xfId="192" applyNumberFormat="1" applyFont="1" applyFill="1" applyAlignment="1">
      <alignment vertical="center"/>
    </xf>
    <xf numFmtId="0" fontId="6" fillId="2" borderId="14" xfId="192" applyFont="1" applyFill="1" applyBorder="1" applyAlignment="1">
      <alignment horizontal="justify" vertical="top" wrapText="1"/>
    </xf>
    <xf numFmtId="168" fontId="6" fillId="0" borderId="6" xfId="195" applyNumberFormat="1" applyFont="1" applyFill="1" applyBorder="1" applyAlignment="1">
      <alignment vertical="center"/>
    </xf>
    <xf numFmtId="0" fontId="6" fillId="2" borderId="0" xfId="192" applyFont="1" applyFill="1"/>
    <xf numFmtId="0" fontId="6" fillId="2" borderId="1" xfId="192" applyFont="1" applyFill="1" applyBorder="1" applyAlignment="1">
      <alignment horizontal="justify" vertical="top" wrapText="1"/>
    </xf>
    <xf numFmtId="168" fontId="6" fillId="0" borderId="7" xfId="195" applyNumberFormat="1" applyFont="1" applyFill="1" applyBorder="1" applyAlignment="1">
      <alignment vertical="center"/>
    </xf>
    <xf numFmtId="0" fontId="2" fillId="2" borderId="15" xfId="192" applyFont="1" applyFill="1" applyBorder="1" applyAlignment="1">
      <alignment horizontal="justify" vertical="top" wrapText="1"/>
    </xf>
    <xf numFmtId="0" fontId="2" fillId="2" borderId="0" xfId="192" applyFont="1" applyFill="1"/>
    <xf numFmtId="0" fontId="2" fillId="4" borderId="43" xfId="192" applyFont="1" applyFill="1" applyBorder="1" applyAlignment="1">
      <alignment horizontal="left" wrapText="1" indent="2"/>
    </xf>
    <xf numFmtId="49" fontId="2" fillId="4" borderId="24" xfId="192" applyNumberFormat="1" applyFont="1" applyFill="1" applyBorder="1" applyAlignment="1">
      <alignment horizontal="center"/>
    </xf>
    <xf numFmtId="168" fontId="2" fillId="0" borderId="10" xfId="195" applyNumberFormat="1" applyFont="1" applyFill="1" applyBorder="1" applyAlignment="1">
      <alignment vertical="center"/>
    </xf>
    <xf numFmtId="173" fontId="6" fillId="2" borderId="0" xfId="195" applyNumberFormat="1" applyFont="1" applyFill="1"/>
    <xf numFmtId="0" fontId="2" fillId="2" borderId="16" xfId="192" applyFont="1" applyFill="1" applyBorder="1" applyAlignment="1">
      <alignment horizontal="justify" vertical="top" wrapText="1"/>
    </xf>
    <xf numFmtId="173" fontId="16" fillId="2" borderId="0" xfId="195" applyNumberFormat="1" applyFont="1" applyFill="1"/>
    <xf numFmtId="168" fontId="2" fillId="0" borderId="9" xfId="195" applyNumberFormat="1" applyFont="1" applyFill="1" applyBorder="1" applyAlignment="1">
      <alignment vertical="center"/>
    </xf>
    <xf numFmtId="168" fontId="17" fillId="4" borderId="39" xfId="192" applyNumberFormat="1" applyFont="1" applyFill="1" applyBorder="1" applyAlignment="1">
      <alignment horizontal="right"/>
    </xf>
    <xf numFmtId="0" fontId="40" fillId="0" borderId="43" xfId="124" applyNumberFormat="1" applyFont="1" applyAlignment="1" applyProtection="1">
      <alignment wrapText="1"/>
      <protection locked="0"/>
    </xf>
    <xf numFmtId="49" fontId="40" fillId="0" borderId="72" xfId="144" applyNumberFormat="1" applyFont="1" applyBorder="1" applyProtection="1">
      <alignment horizontal="center"/>
      <protection locked="0"/>
    </xf>
    <xf numFmtId="168" fontId="2" fillId="4" borderId="1" xfId="192" applyNumberFormat="1" applyFont="1" applyFill="1" applyBorder="1" applyAlignment="1">
      <alignment horizontal="right"/>
    </xf>
    <xf numFmtId="0" fontId="16" fillId="2" borderId="0" xfId="192" applyFont="1" applyFill="1"/>
    <xf numFmtId="0" fontId="5" fillId="2" borderId="1" xfId="192" applyFont="1" applyFill="1" applyBorder="1" applyAlignment="1">
      <alignment horizontal="justify" vertical="center" wrapText="1"/>
    </xf>
    <xf numFmtId="0" fontId="6" fillId="2" borderId="7" xfId="192" applyNumberFormat="1" applyFont="1" applyFill="1" applyBorder="1" applyAlignment="1">
      <alignment vertical="center"/>
    </xf>
    <xf numFmtId="0" fontId="2" fillId="2" borderId="0" xfId="192" applyFont="1" applyFill="1" applyAlignment="1">
      <alignment vertical="center"/>
    </xf>
    <xf numFmtId="174" fontId="2" fillId="0" borderId="0" xfId="195" applyNumberFormat="1" applyFont="1" applyFill="1"/>
    <xf numFmtId="0" fontId="14" fillId="0" borderId="0" xfId="192" applyFont="1" applyFill="1" applyAlignment="1">
      <alignment horizontal="justify" wrapText="1"/>
    </xf>
    <xf numFmtId="0" fontId="2" fillId="0" borderId="0" xfId="192" applyFont="1" applyFill="1" applyAlignment="1">
      <alignment horizontal="right"/>
    </xf>
    <xf numFmtId="0" fontId="2" fillId="0" borderId="0" xfId="192" applyFont="1" applyFill="1" applyAlignment="1"/>
    <xf numFmtId="0" fontId="14" fillId="0" borderId="0" xfId="192" applyFont="1" applyFill="1"/>
    <xf numFmtId="0" fontId="14" fillId="0" borderId="0" xfId="192" applyFill="1"/>
    <xf numFmtId="0" fontId="19" fillId="0" borderId="18" xfId="192" applyFont="1" applyFill="1" applyBorder="1" applyAlignment="1">
      <alignment horizontal="center" vertical="center"/>
    </xf>
    <xf numFmtId="0" fontId="19" fillId="0" borderId="18" xfId="192" applyFont="1" applyFill="1" applyBorder="1" applyAlignment="1">
      <alignment horizontal="center" vertical="center" wrapText="1"/>
    </xf>
    <xf numFmtId="0" fontId="19" fillId="0" borderId="1" xfId="192" applyFont="1" applyFill="1" applyBorder="1" applyAlignment="1">
      <alignment horizontal="center"/>
    </xf>
    <xf numFmtId="0" fontId="2" fillId="0" borderId="1" xfId="192" applyFont="1" applyFill="1" applyBorder="1" applyAlignment="1">
      <alignment horizontal="center"/>
    </xf>
    <xf numFmtId="0" fontId="20" fillId="0" borderId="1" xfId="192" applyFont="1" applyFill="1" applyBorder="1" applyAlignment="1">
      <alignment horizontal="justify"/>
    </xf>
    <xf numFmtId="49" fontId="19" fillId="0" borderId="1" xfId="192" applyNumberFormat="1" applyFont="1" applyFill="1" applyBorder="1" applyAlignment="1">
      <alignment horizontal="center"/>
    </xf>
    <xf numFmtId="166" fontId="6" fillId="0" borderId="1" xfId="196" applyNumberFormat="1" applyFont="1" applyFill="1" applyBorder="1"/>
    <xf numFmtId="0" fontId="19" fillId="0" borderId="1" xfId="192" applyFont="1" applyFill="1" applyBorder="1" applyAlignment="1">
      <alignment horizontal="justify"/>
    </xf>
    <xf numFmtId="166" fontId="2" fillId="0" borderId="1" xfId="196" applyNumberFormat="1" applyFont="1" applyFill="1" applyBorder="1"/>
    <xf numFmtId="0" fontId="19" fillId="0" borderId="1" xfId="192" applyFont="1" applyFill="1" applyBorder="1" applyAlignment="1">
      <alignment horizontal="justify" wrapText="1"/>
    </xf>
    <xf numFmtId="0" fontId="21" fillId="0" borderId="1" xfId="192" applyFont="1" applyFill="1" applyBorder="1" applyAlignment="1">
      <alignment horizontal="justify"/>
    </xf>
    <xf numFmtId="49" fontId="19" fillId="0" borderId="1" xfId="192" quotePrefix="1" applyNumberFormat="1" applyFont="1" applyFill="1" applyBorder="1" applyAlignment="1">
      <alignment horizontal="center"/>
    </xf>
    <xf numFmtId="0" fontId="21" fillId="0" borderId="14" xfId="192" applyFont="1" applyFill="1" applyBorder="1" applyAlignment="1">
      <alignment horizontal="justify"/>
    </xf>
    <xf numFmtId="0" fontId="22" fillId="0" borderId="1" xfId="192" applyFont="1" applyFill="1" applyBorder="1" applyAlignment="1">
      <alignment horizontal="justify"/>
    </xf>
    <xf numFmtId="166" fontId="22" fillId="0" borderId="1" xfId="196" applyNumberFormat="1" applyFont="1" applyFill="1" applyBorder="1"/>
    <xf numFmtId="49" fontId="20" fillId="0" borderId="1" xfId="192" applyNumberFormat="1" applyFont="1" applyFill="1" applyBorder="1" applyAlignment="1">
      <alignment horizontal="center"/>
    </xf>
    <xf numFmtId="49" fontId="20" fillId="0" borderId="1" xfId="192" quotePrefix="1" applyNumberFormat="1" applyFont="1" applyFill="1" applyBorder="1" applyAlignment="1">
      <alignment horizontal="center"/>
    </xf>
    <xf numFmtId="166" fontId="23" fillId="0" borderId="1" xfId="196" applyNumberFormat="1" applyFont="1" applyFill="1" applyBorder="1"/>
    <xf numFmtId="0" fontId="21" fillId="0" borderId="1" xfId="192" applyFont="1" applyFill="1" applyBorder="1" applyAlignment="1">
      <alignment horizontal="justify" wrapText="1"/>
    </xf>
    <xf numFmtId="166" fontId="19" fillId="0" borderId="1" xfId="196" applyNumberFormat="1" applyFont="1" applyFill="1" applyBorder="1"/>
    <xf numFmtId="0" fontId="21" fillId="0" borderId="1" xfId="196" applyNumberFormat="1" applyFont="1" applyFill="1" applyBorder="1" applyAlignment="1">
      <alignment horizontal="justify" wrapText="1"/>
    </xf>
    <xf numFmtId="0" fontId="21" fillId="0" borderId="1" xfId="196" applyNumberFormat="1" applyFont="1" applyFill="1" applyBorder="1" applyAlignment="1">
      <alignment horizontal="center"/>
    </xf>
    <xf numFmtId="0" fontId="22" fillId="0" borderId="1" xfId="192" applyFont="1" applyFill="1" applyBorder="1" applyAlignment="1"/>
    <xf numFmtId="0" fontId="22" fillId="0" borderId="1" xfId="192" applyFont="1" applyFill="1" applyBorder="1" applyAlignment="1">
      <alignment horizontal="center"/>
    </xf>
    <xf numFmtId="0" fontId="14" fillId="0" borderId="0" xfId="192" applyFill="1" applyAlignment="1">
      <alignment horizontal="center"/>
    </xf>
    <xf numFmtId="0" fontId="14" fillId="0" borderId="0" xfId="192" applyFont="1" applyFill="1" applyAlignment="1">
      <alignment horizontal="center"/>
    </xf>
    <xf numFmtId="0" fontId="14" fillId="0" borderId="0" xfId="192" applyFont="1" applyFill="1" applyBorder="1" applyAlignment="1">
      <alignment horizontal="justify" wrapText="1"/>
    </xf>
    <xf numFmtId="0" fontId="14" fillId="0" borderId="0" xfId="192" applyFont="1" applyFill="1" applyBorder="1" applyAlignment="1">
      <alignment horizontal="center"/>
    </xf>
    <xf numFmtId="0" fontId="19" fillId="0" borderId="1" xfId="192" applyFont="1" applyFill="1" applyBorder="1" applyAlignment="1">
      <alignment horizontal="center" vertical="center" wrapText="1"/>
    </xf>
    <xf numFmtId="0" fontId="14" fillId="0" borderId="0" xfId="192" applyFont="1" applyFill="1" applyAlignment="1">
      <alignment horizontal="center" vertical="center" wrapText="1"/>
    </xf>
    <xf numFmtId="0" fontId="19" fillId="0" borderId="1" xfId="192" applyFont="1" applyFill="1" applyBorder="1" applyAlignment="1">
      <alignment horizontal="center" wrapText="1"/>
    </xf>
    <xf numFmtId="49" fontId="2" fillId="0" borderId="1" xfId="192" applyNumberFormat="1" applyFont="1" applyFill="1" applyBorder="1" applyAlignment="1">
      <alignment horizontal="center" wrapText="1"/>
    </xf>
    <xf numFmtId="0" fontId="22" fillId="8" borderId="14" xfId="197" applyNumberFormat="1" applyFont="1" applyFill="1" applyBorder="1" applyAlignment="1">
      <alignment horizontal="center" wrapText="1"/>
    </xf>
    <xf numFmtId="0" fontId="22" fillId="8" borderId="14" xfId="192" quotePrefix="1" applyFont="1" applyFill="1" applyBorder="1" applyAlignment="1">
      <alignment horizontal="center"/>
    </xf>
    <xf numFmtId="0" fontId="19" fillId="8" borderId="1" xfId="197" applyNumberFormat="1" applyFont="1" applyFill="1" applyBorder="1" applyAlignment="1">
      <alignment horizontal="center"/>
    </xf>
    <xf numFmtId="49" fontId="19" fillId="8" borderId="1" xfId="192" applyNumberFormat="1" applyFont="1" applyFill="1" applyBorder="1" applyAlignment="1">
      <alignment horizontal="center"/>
    </xf>
    <xf numFmtId="0" fontId="19" fillId="8" borderId="1" xfId="192" quotePrefix="1" applyFont="1" applyFill="1" applyBorder="1" applyAlignment="1">
      <alignment horizontal="center"/>
    </xf>
    <xf numFmtId="166" fontId="6" fillId="8" borderId="7" xfId="192" applyNumberFormat="1" applyFont="1" applyFill="1" applyBorder="1"/>
    <xf numFmtId="0" fontId="22" fillId="0" borderId="14" xfId="192" quotePrefix="1" applyFont="1" applyFill="1" applyBorder="1" applyAlignment="1">
      <alignment horizontal="center"/>
    </xf>
    <xf numFmtId="0" fontId="22" fillId="0" borderId="4" xfId="192" quotePrefix="1" applyFont="1" applyFill="1" applyBorder="1" applyAlignment="1">
      <alignment horizontal="center"/>
    </xf>
    <xf numFmtId="0" fontId="22" fillId="0" borderId="14" xfId="192" applyFont="1" applyFill="1" applyBorder="1" applyAlignment="1">
      <alignment horizontal="center"/>
    </xf>
    <xf numFmtId="167" fontId="14" fillId="0" borderId="0" xfId="192" applyNumberFormat="1" applyFont="1" applyFill="1"/>
    <xf numFmtId="49" fontId="22" fillId="0" borderId="17" xfId="192" applyNumberFormat="1" applyFont="1" applyFill="1" applyBorder="1" applyAlignment="1">
      <alignment horizontal="center"/>
    </xf>
    <xf numFmtId="49" fontId="22" fillId="0" borderId="3" xfId="192" applyNumberFormat="1" applyFont="1" applyFill="1" applyBorder="1" applyAlignment="1">
      <alignment horizontal="center"/>
    </xf>
    <xf numFmtId="0" fontId="19" fillId="0" borderId="14" xfId="192" quotePrefix="1" applyFont="1" applyFill="1" applyBorder="1" applyAlignment="1">
      <alignment horizontal="center"/>
    </xf>
    <xf numFmtId="49" fontId="19" fillId="0" borderId="17" xfId="192" applyNumberFormat="1" applyFont="1" applyFill="1" applyBorder="1" applyAlignment="1">
      <alignment horizontal="center"/>
    </xf>
    <xf numFmtId="49" fontId="19" fillId="0" borderId="3" xfId="192" applyNumberFormat="1" applyFont="1" applyFill="1" applyBorder="1" applyAlignment="1">
      <alignment horizontal="center"/>
    </xf>
    <xf numFmtId="0" fontId="20" fillId="0" borderId="14" xfId="192" applyFont="1" applyFill="1" applyBorder="1" applyAlignment="1">
      <alignment horizontal="center"/>
    </xf>
    <xf numFmtId="166" fontId="19" fillId="0" borderId="4" xfId="197" applyNumberFormat="1" applyFont="1" applyFill="1" applyBorder="1"/>
    <xf numFmtId="49" fontId="19" fillId="0" borderId="14" xfId="192" applyNumberFormat="1" applyFont="1" applyFill="1" applyBorder="1" applyAlignment="1">
      <alignment horizontal="center"/>
    </xf>
    <xf numFmtId="166" fontId="2" fillId="0" borderId="7" xfId="197" applyNumberFormat="1" applyFont="1" applyFill="1" applyBorder="1"/>
    <xf numFmtId="0" fontId="19" fillId="0" borderId="14" xfId="192" applyFont="1" applyFill="1" applyBorder="1" applyAlignment="1">
      <alignment horizontal="justify"/>
    </xf>
    <xf numFmtId="166" fontId="2" fillId="0" borderId="7" xfId="192" applyNumberFormat="1" applyFont="1" applyFill="1" applyBorder="1"/>
    <xf numFmtId="0" fontId="20" fillId="0" borderId="18" xfId="192" applyFont="1" applyFill="1" applyBorder="1" applyAlignment="1">
      <alignment horizontal="justify" wrapText="1"/>
    </xf>
    <xf numFmtId="49" fontId="22" fillId="0" borderId="14" xfId="192" applyNumberFormat="1" applyFont="1" applyFill="1" applyBorder="1" applyAlignment="1">
      <alignment horizontal="center"/>
    </xf>
    <xf numFmtId="0" fontId="22" fillId="0" borderId="17" xfId="192" applyFont="1" applyFill="1" applyBorder="1" applyAlignment="1">
      <alignment horizontal="center"/>
    </xf>
    <xf numFmtId="0" fontId="24" fillId="0" borderId="1" xfId="192" applyFont="1" applyFill="1" applyBorder="1" applyAlignment="1">
      <alignment horizontal="justify"/>
    </xf>
    <xf numFmtId="166" fontId="19" fillId="0" borderId="7" xfId="197" applyNumberFormat="1" applyFont="1" applyFill="1" applyBorder="1"/>
    <xf numFmtId="49" fontId="19" fillId="0" borderId="14" xfId="192" quotePrefix="1" applyNumberFormat="1" applyFont="1" applyFill="1" applyBorder="1" applyAlignment="1">
      <alignment horizontal="center"/>
    </xf>
    <xf numFmtId="0" fontId="14" fillId="5" borderId="0" xfId="192" applyFont="1" applyFill="1"/>
    <xf numFmtId="0" fontId="22" fillId="0" borderId="14" xfId="192" applyFont="1" applyFill="1" applyBorder="1" applyAlignment="1">
      <alignment horizontal="justify"/>
    </xf>
    <xf numFmtId="49" fontId="22" fillId="0" borderId="7" xfId="192" applyNumberFormat="1" applyFont="1" applyFill="1" applyBorder="1" applyAlignment="1">
      <alignment horizontal="center"/>
    </xf>
    <xf numFmtId="49" fontId="22" fillId="0" borderId="1" xfId="192" applyNumberFormat="1" applyFont="1" applyFill="1" applyBorder="1" applyAlignment="1">
      <alignment horizontal="center"/>
    </xf>
    <xf numFmtId="49" fontId="22" fillId="0" borderId="14" xfId="192" quotePrefix="1" applyNumberFormat="1" applyFont="1" applyFill="1" applyBorder="1" applyAlignment="1">
      <alignment horizontal="center"/>
    </xf>
    <xf numFmtId="166" fontId="19" fillId="0" borderId="1" xfId="197" applyNumberFormat="1" applyFont="1" applyFill="1" applyBorder="1"/>
    <xf numFmtId="0" fontId="20" fillId="0" borderId="14" xfId="192" applyFont="1" applyFill="1" applyBorder="1" applyAlignment="1">
      <alignment horizontal="justify"/>
    </xf>
    <xf numFmtId="0" fontId="20" fillId="0" borderId="14" xfId="192" quotePrefix="1" applyFont="1" applyFill="1" applyBorder="1" applyAlignment="1">
      <alignment horizontal="center"/>
    </xf>
    <xf numFmtId="166" fontId="6" fillId="0" borderId="7" xfId="192" applyNumberFormat="1" applyFont="1" applyFill="1" applyBorder="1"/>
    <xf numFmtId="49" fontId="21" fillId="0" borderId="1" xfId="192" applyNumberFormat="1" applyFont="1" applyFill="1" applyBorder="1" applyAlignment="1">
      <alignment horizontal="center"/>
    </xf>
    <xf numFmtId="49" fontId="20" fillId="0" borderId="17" xfId="192" applyNumberFormat="1" applyFont="1" applyFill="1" applyBorder="1" applyAlignment="1">
      <alignment horizontal="center"/>
    </xf>
    <xf numFmtId="0" fontId="22" fillId="0" borderId="14" xfId="192" applyFont="1" applyFill="1" applyBorder="1" applyAlignment="1">
      <alignment horizontal="justify" wrapText="1"/>
    </xf>
    <xf numFmtId="49" fontId="20" fillId="0" borderId="19" xfId="192" applyNumberFormat="1" applyFont="1" applyFill="1" applyBorder="1" applyAlignment="1">
      <alignment horizontal="center"/>
    </xf>
    <xf numFmtId="49" fontId="19" fillId="0" borderId="19" xfId="192" applyNumberFormat="1" applyFont="1" applyFill="1" applyBorder="1" applyAlignment="1">
      <alignment horizontal="center"/>
    </xf>
    <xf numFmtId="49" fontId="22" fillId="0" borderId="19" xfId="192" applyNumberFormat="1" applyFont="1" applyFill="1" applyBorder="1" applyAlignment="1">
      <alignment horizontal="center"/>
    </xf>
    <xf numFmtId="166" fontId="22" fillId="0" borderId="7" xfId="197" applyNumberFormat="1" applyFont="1" applyFill="1" applyBorder="1"/>
    <xf numFmtId="0" fontId="19" fillId="0" borderId="1" xfId="192" applyFont="1" applyFill="1" applyBorder="1" applyAlignment="1">
      <alignment horizontal="justify" vertical="justify"/>
    </xf>
    <xf numFmtId="49" fontId="20" fillId="0" borderId="7" xfId="192" applyNumberFormat="1" applyFont="1" applyFill="1" applyBorder="1" applyAlignment="1">
      <alignment horizontal="center"/>
    </xf>
    <xf numFmtId="49" fontId="20" fillId="0" borderId="14" xfId="192" applyNumberFormat="1" applyFont="1" applyFill="1" applyBorder="1" applyAlignment="1">
      <alignment horizontal="center"/>
    </xf>
    <xf numFmtId="0" fontId="21" fillId="0" borderId="1" xfId="197" applyNumberFormat="1" applyFont="1" applyFill="1" applyBorder="1" applyAlignment="1">
      <alignment horizontal="justify" wrapText="1"/>
    </xf>
    <xf numFmtId="49" fontId="19" fillId="0" borderId="7" xfId="192" applyNumberFormat="1" applyFont="1" applyFill="1" applyBorder="1" applyAlignment="1">
      <alignment horizontal="center"/>
    </xf>
    <xf numFmtId="49" fontId="19" fillId="0" borderId="20" xfId="192" applyNumberFormat="1" applyFont="1" applyFill="1" applyBorder="1" applyAlignment="1">
      <alignment horizontal="center"/>
    </xf>
    <xf numFmtId="49" fontId="14" fillId="0" borderId="0" xfId="192" applyNumberFormat="1" applyFont="1" applyFill="1"/>
    <xf numFmtId="0" fontId="19" fillId="0" borderId="1" xfId="192" quotePrefix="1" applyFont="1" applyFill="1" applyBorder="1" applyAlignment="1">
      <alignment horizontal="center"/>
    </xf>
    <xf numFmtId="49" fontId="22" fillId="0" borderId="1" xfId="192" quotePrefix="1" applyNumberFormat="1" applyFont="1" applyFill="1" applyBorder="1" applyAlignment="1">
      <alignment horizontal="center"/>
    </xf>
    <xf numFmtId="0" fontId="21" fillId="0" borderId="14" xfId="192" quotePrefix="1" applyFont="1" applyFill="1" applyBorder="1" applyAlignment="1">
      <alignment horizontal="center"/>
    </xf>
    <xf numFmtId="0" fontId="21" fillId="0" borderId="17" xfId="192" applyFont="1" applyFill="1" applyBorder="1" applyAlignment="1">
      <alignment horizontal="center"/>
    </xf>
    <xf numFmtId="0" fontId="22" fillId="0" borderId="14" xfId="192" applyFont="1" applyFill="1" applyBorder="1" applyAlignment="1">
      <alignment wrapText="1"/>
    </xf>
    <xf numFmtId="49" fontId="22" fillId="0" borderId="21" xfId="192" applyNumberFormat="1" applyFont="1" applyFill="1" applyBorder="1" applyAlignment="1">
      <alignment horizontal="center"/>
    </xf>
    <xf numFmtId="0" fontId="20" fillId="0" borderId="1" xfId="192" applyFont="1" applyFill="1" applyBorder="1" applyAlignment="1">
      <alignment horizontal="center"/>
    </xf>
    <xf numFmtId="0" fontId="20" fillId="0" borderId="1" xfId="192" applyFont="1" applyFill="1" applyBorder="1" applyAlignment="1">
      <alignment horizontal="justify" wrapText="1"/>
    </xf>
    <xf numFmtId="0" fontId="19" fillId="0" borderId="20" xfId="192" quotePrefix="1" applyFont="1" applyFill="1" applyBorder="1" applyAlignment="1">
      <alignment horizontal="center"/>
    </xf>
    <xf numFmtId="167" fontId="19" fillId="0" borderId="1" xfId="197" quotePrefix="1" applyNumberFormat="1" applyFont="1" applyFill="1" applyBorder="1" applyAlignment="1">
      <alignment horizontal="center"/>
    </xf>
    <xf numFmtId="166" fontId="22" fillId="0" borderId="7" xfId="192" applyNumberFormat="1" applyFont="1" applyFill="1" applyBorder="1" applyAlignment="1">
      <alignment horizontal="right"/>
    </xf>
    <xf numFmtId="167" fontId="14" fillId="0" borderId="0" xfId="192" applyNumberFormat="1" applyFont="1" applyFill="1" applyAlignment="1">
      <alignment horizontal="center"/>
    </xf>
    <xf numFmtId="49" fontId="20" fillId="0" borderId="3" xfId="192" applyNumberFormat="1" applyFont="1" applyFill="1" applyBorder="1" applyAlignment="1">
      <alignment horizontal="center"/>
    </xf>
    <xf numFmtId="0" fontId="19" fillId="0" borderId="14" xfId="192" applyFont="1" applyFill="1" applyBorder="1" applyAlignment="1">
      <alignment horizontal="justify" vertical="justify"/>
    </xf>
    <xf numFmtId="0" fontId="20" fillId="0" borderId="14" xfId="192" applyFont="1" applyFill="1" applyBorder="1" applyAlignment="1">
      <alignment horizontal="justify" vertical="justify"/>
    </xf>
    <xf numFmtId="0" fontId="14" fillId="8" borderId="0" xfId="192" applyFont="1" applyFill="1"/>
    <xf numFmtId="166" fontId="19" fillId="8" borderId="7" xfId="197" applyNumberFormat="1" applyFont="1" applyFill="1" applyBorder="1"/>
    <xf numFmtId="166" fontId="22" fillId="8" borderId="7" xfId="197" applyNumberFormat="1" applyFont="1" applyFill="1" applyBorder="1"/>
    <xf numFmtId="0" fontId="6" fillId="8" borderId="1" xfId="0" applyFont="1" applyFill="1" applyBorder="1" applyAlignment="1">
      <alignment wrapText="1"/>
    </xf>
    <xf numFmtId="0" fontId="26" fillId="8" borderId="14" xfId="192" quotePrefix="1" applyFont="1" applyFill="1" applyBorder="1" applyAlignment="1">
      <alignment horizontal="center"/>
    </xf>
    <xf numFmtId="49" fontId="26" fillId="8" borderId="1" xfId="19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shrinkToFit="1"/>
    </xf>
    <xf numFmtId="0" fontId="19" fillId="0" borderId="1" xfId="0" applyFont="1" applyFill="1" applyBorder="1" applyAlignment="1">
      <alignment horizontal="justify" shrinkToFit="1"/>
    </xf>
    <xf numFmtId="0" fontId="19" fillId="8" borderId="14" xfId="192" quotePrefix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shrinkToFit="1"/>
    </xf>
    <xf numFmtId="0" fontId="6" fillId="10" borderId="1" xfId="192" applyFont="1" applyFill="1" applyBorder="1" applyAlignment="1">
      <alignment horizontal="justify" vertical="top" wrapText="1"/>
    </xf>
    <xf numFmtId="0" fontId="2" fillId="0" borderId="13" xfId="192" applyFont="1" applyFill="1" applyBorder="1" applyAlignment="1">
      <alignment horizontal="justify" vertical="top" wrapText="1"/>
    </xf>
    <xf numFmtId="49" fontId="15" fillId="0" borderId="12" xfId="192" applyNumberFormat="1" applyFont="1" applyFill="1" applyBorder="1" applyAlignment="1">
      <alignment horizontal="center" vertical="center" shrinkToFit="1"/>
    </xf>
    <xf numFmtId="0" fontId="16" fillId="11" borderId="18" xfId="192" applyFont="1" applyFill="1" applyBorder="1" applyAlignment="1">
      <alignment horizontal="justify" vertical="top" wrapText="1"/>
    </xf>
    <xf numFmtId="49" fontId="16" fillId="11" borderId="5" xfId="192" applyNumberFormat="1" applyFont="1" applyFill="1" applyBorder="1" applyAlignment="1">
      <alignment horizontal="center" vertical="center" shrinkToFit="1"/>
    </xf>
    <xf numFmtId="168" fontId="41" fillId="11" borderId="1" xfId="192" applyNumberFormat="1" applyFont="1" applyFill="1" applyBorder="1" applyAlignment="1">
      <alignment horizontal="right"/>
    </xf>
    <xf numFmtId="0" fontId="17" fillId="0" borderId="18" xfId="192" applyNumberFormat="1" applyFont="1" applyFill="1" applyBorder="1" applyAlignment="1">
      <alignment horizontal="justify" vertical="top" wrapText="1"/>
    </xf>
    <xf numFmtId="49" fontId="15" fillId="0" borderId="5" xfId="192" applyNumberFormat="1" applyFont="1" applyFill="1" applyBorder="1" applyAlignment="1">
      <alignment horizontal="center" vertical="center" shrinkToFit="1"/>
    </xf>
    <xf numFmtId="168" fontId="17" fillId="4" borderId="1" xfId="192" applyNumberFormat="1" applyFont="1" applyFill="1" applyBorder="1" applyAlignment="1">
      <alignment horizontal="right"/>
    </xf>
    <xf numFmtId="0" fontId="17" fillId="8" borderId="1" xfId="0" applyFont="1" applyFill="1" applyBorder="1" applyAlignment="1">
      <alignment horizontal="justify" vertical="top" wrapText="1"/>
    </xf>
    <xf numFmtId="0" fontId="40" fillId="8" borderId="27" xfId="121" applyNumberFormat="1" applyFont="1" applyFill="1" applyBorder="1" applyAlignment="1" applyProtection="1">
      <alignment horizontal="left" vertical="center" wrapText="1"/>
    </xf>
    <xf numFmtId="49" fontId="2" fillId="8" borderId="24" xfId="192" applyNumberFormat="1" applyFont="1" applyFill="1" applyBorder="1" applyAlignment="1">
      <alignment horizontal="center" vertical="center"/>
    </xf>
    <xf numFmtId="168" fontId="2" fillId="0" borderId="73" xfId="195" applyNumberFormat="1" applyFont="1" applyFill="1" applyBorder="1" applyAlignment="1">
      <alignment vertical="center"/>
    </xf>
    <xf numFmtId="0" fontId="2" fillId="0" borderId="0" xfId="192" applyFont="1" applyFill="1" applyAlignment="1">
      <alignment horizontal="right"/>
    </xf>
    <xf numFmtId="166" fontId="22" fillId="0" borderId="4" xfId="197" applyNumberFormat="1" applyFont="1" applyFill="1" applyBorder="1"/>
    <xf numFmtId="166" fontId="22" fillId="0" borderId="1" xfId="197" applyNumberFormat="1" applyFont="1" applyFill="1" applyBorder="1"/>
    <xf numFmtId="166" fontId="26" fillId="8" borderId="7" xfId="197" applyNumberFormat="1" applyFont="1" applyFill="1" applyBorder="1"/>
    <xf numFmtId="166" fontId="24" fillId="8" borderId="7" xfId="197" applyNumberFormat="1" applyFont="1" applyFill="1" applyBorder="1"/>
    <xf numFmtId="166" fontId="20" fillId="8" borderId="7" xfId="197" applyNumberFormat="1" applyFont="1" applyFill="1" applyBorder="1"/>
    <xf numFmtId="0" fontId="26" fillId="0" borderId="1" xfId="192" applyFont="1" applyFill="1" applyBorder="1" applyAlignment="1">
      <alignment horizontal="justify"/>
    </xf>
    <xf numFmtId="0" fontId="24" fillId="0" borderId="1" xfId="0" applyFont="1" applyFill="1" applyBorder="1" applyAlignment="1">
      <alignment horizontal="justify" shrinkToFit="1"/>
    </xf>
    <xf numFmtId="0" fontId="24" fillId="8" borderId="14" xfId="192" quotePrefix="1" applyFont="1" applyFill="1" applyBorder="1" applyAlignment="1">
      <alignment horizontal="center"/>
    </xf>
    <xf numFmtId="49" fontId="24" fillId="8" borderId="14" xfId="192" applyNumberFormat="1" applyFont="1" applyFill="1" applyBorder="1" applyAlignment="1">
      <alignment horizontal="center"/>
    </xf>
    <xf numFmtId="49" fontId="24" fillId="8" borderId="1" xfId="192" applyNumberFormat="1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 shrinkToFit="1"/>
    </xf>
    <xf numFmtId="49" fontId="26" fillId="8" borderId="14" xfId="192" applyNumberFormat="1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 shrinkToFit="1"/>
    </xf>
    <xf numFmtId="0" fontId="21" fillId="0" borderId="1" xfId="0" applyFont="1" applyFill="1" applyBorder="1" applyAlignment="1">
      <alignment horizontal="justify" shrinkToFit="1"/>
    </xf>
    <xf numFmtId="0" fontId="20" fillId="8" borderId="1" xfId="192" quotePrefix="1" applyFont="1" applyFill="1" applyBorder="1" applyAlignment="1">
      <alignment horizontal="center"/>
    </xf>
    <xf numFmtId="49" fontId="20" fillId="8" borderId="1" xfId="192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0" fontId="26" fillId="8" borderId="1" xfId="192" quotePrefix="1" applyFont="1" applyFill="1" applyBorder="1" applyAlignment="1">
      <alignment horizontal="center"/>
    </xf>
    <xf numFmtId="49" fontId="19" fillId="8" borderId="14" xfId="192" applyNumberFormat="1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 shrinkToFit="1"/>
    </xf>
    <xf numFmtId="49" fontId="19" fillId="8" borderId="0" xfId="192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justify" shrinkToFit="1"/>
    </xf>
    <xf numFmtId="49" fontId="22" fillId="8" borderId="17" xfId="192" applyNumberFormat="1" applyFont="1" applyFill="1" applyBorder="1" applyAlignment="1">
      <alignment horizontal="center"/>
    </xf>
    <xf numFmtId="49" fontId="22" fillId="8" borderId="3" xfId="192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shrinkToFit="1"/>
    </xf>
    <xf numFmtId="49" fontId="22" fillId="8" borderId="14" xfId="192" applyNumberFormat="1" applyFont="1" applyFill="1" applyBorder="1" applyAlignment="1">
      <alignment horizontal="center"/>
    </xf>
    <xf numFmtId="0" fontId="21" fillId="8" borderId="14" xfId="192" quotePrefix="1" applyFont="1" applyFill="1" applyBorder="1" applyAlignment="1">
      <alignment horizontal="center"/>
    </xf>
    <xf numFmtId="49" fontId="21" fillId="8" borderId="17" xfId="192" applyNumberFormat="1" applyFont="1" applyFill="1" applyBorder="1" applyAlignment="1">
      <alignment horizontal="center"/>
    </xf>
    <xf numFmtId="49" fontId="21" fillId="8" borderId="3" xfId="192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 shrinkToFit="1"/>
    </xf>
    <xf numFmtId="49" fontId="26" fillId="8" borderId="17" xfId="192" applyNumberFormat="1" applyFont="1" applyFill="1" applyBorder="1" applyAlignment="1">
      <alignment horizontal="center"/>
    </xf>
    <xf numFmtId="49" fontId="26" fillId="8" borderId="3" xfId="192" applyNumberFormat="1" applyFont="1" applyFill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0" fontId="0" fillId="0" borderId="7" xfId="0" applyBorder="1" applyAlignment="1"/>
    <xf numFmtId="0" fontId="25" fillId="0" borderId="0" xfId="0" applyFont="1" applyAlignment="1">
      <alignment horizontal="center" vertical="center" wrapText="1"/>
    </xf>
    <xf numFmtId="0" fontId="2" fillId="0" borderId="0" xfId="192" applyFont="1" applyAlignment="1">
      <alignment horizontal="center"/>
    </xf>
    <xf numFmtId="0" fontId="5" fillId="0" borderId="0" xfId="192" applyFont="1" applyAlignment="1">
      <alignment horizontal="center"/>
    </xf>
    <xf numFmtId="0" fontId="18" fillId="0" borderId="0" xfId="192" applyFont="1" applyFill="1" applyAlignment="1">
      <alignment horizontal="center"/>
    </xf>
    <xf numFmtId="0" fontId="2" fillId="0" borderId="0" xfId="192" applyFont="1" applyFill="1" applyAlignment="1">
      <alignment horizontal="right"/>
    </xf>
    <xf numFmtId="0" fontId="25" fillId="0" borderId="0" xfId="192" applyFont="1" applyFill="1" applyAlignment="1">
      <alignment horizontal="center"/>
    </xf>
    <xf numFmtId="0" fontId="20" fillId="0" borderId="0" xfId="192" applyFont="1" applyFill="1" applyBorder="1" applyAlignment="1">
      <alignment horizontal="center"/>
    </xf>
  </cellXfs>
  <cellStyles count="199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199" xfId="105"/>
    <cellStyle name="xl200" xfId="106"/>
    <cellStyle name="xl201" xfId="107"/>
    <cellStyle name="xl202" xfId="108"/>
    <cellStyle name="xl203" xfId="109"/>
    <cellStyle name="xl204" xfId="110"/>
    <cellStyle name="xl21" xfId="111"/>
    <cellStyle name="xl22" xfId="112"/>
    <cellStyle name="xl23" xfId="113"/>
    <cellStyle name="xl24" xfId="114"/>
    <cellStyle name="xl25" xfId="115"/>
    <cellStyle name="xl26" xfId="116"/>
    <cellStyle name="xl27" xfId="117"/>
    <cellStyle name="xl28" xfId="118"/>
    <cellStyle name="xl29" xfId="119"/>
    <cellStyle name="xl30" xfId="120"/>
    <cellStyle name="xl31" xfId="121"/>
    <cellStyle name="xl32" xfId="122"/>
    <cellStyle name="xl33" xfId="123"/>
    <cellStyle name="xl34" xfId="124"/>
    <cellStyle name="xl34 2" xfId="125"/>
    <cellStyle name="xl35" xfId="126"/>
    <cellStyle name="xl36" xfId="127"/>
    <cellStyle name="xl37" xfId="128"/>
    <cellStyle name="xl38" xfId="129"/>
    <cellStyle name="xl39" xfId="130"/>
    <cellStyle name="xl40" xfId="131"/>
    <cellStyle name="xl41" xfId="132"/>
    <cellStyle name="xl42" xfId="133"/>
    <cellStyle name="xl43" xfId="134"/>
    <cellStyle name="xl44" xfId="135"/>
    <cellStyle name="xl45" xfId="136"/>
    <cellStyle name="xl46" xfId="137"/>
    <cellStyle name="xl47" xfId="138"/>
    <cellStyle name="xl48" xfId="139"/>
    <cellStyle name="xl49" xfId="140"/>
    <cellStyle name="xl50" xfId="141"/>
    <cellStyle name="xl51" xfId="142"/>
    <cellStyle name="xl52" xfId="143"/>
    <cellStyle name="xl53" xfId="144"/>
    <cellStyle name="xl53 2" xfId="145"/>
    <cellStyle name="xl54" xfId="146"/>
    <cellStyle name="xl55" xfId="147"/>
    <cellStyle name="xl56" xfId="148"/>
    <cellStyle name="xl57" xfId="149"/>
    <cellStyle name="xl58" xfId="150"/>
    <cellStyle name="xl59" xfId="151"/>
    <cellStyle name="xl60" xfId="152"/>
    <cellStyle name="xl61" xfId="153"/>
    <cellStyle name="xl62" xfId="154"/>
    <cellStyle name="xl63" xfId="155"/>
    <cellStyle name="xl64" xfId="156"/>
    <cellStyle name="xl65" xfId="157"/>
    <cellStyle name="xl66" xfId="158"/>
    <cellStyle name="xl67" xfId="159"/>
    <cellStyle name="xl68" xfId="160"/>
    <cellStyle name="xl69" xfId="161"/>
    <cellStyle name="xl70" xfId="162"/>
    <cellStyle name="xl71" xfId="163"/>
    <cellStyle name="xl72" xfId="164"/>
    <cellStyle name="xl73" xfId="165"/>
    <cellStyle name="xl74" xfId="166"/>
    <cellStyle name="xl75" xfId="167"/>
    <cellStyle name="xl76" xfId="168"/>
    <cellStyle name="xl77" xfId="169"/>
    <cellStyle name="xl78" xfId="170"/>
    <cellStyle name="xl79" xfId="171"/>
    <cellStyle name="xl80" xfId="172"/>
    <cellStyle name="xl81" xfId="173"/>
    <cellStyle name="xl82" xfId="174"/>
    <cellStyle name="xl83" xfId="175"/>
    <cellStyle name="xl84" xfId="176"/>
    <cellStyle name="xl85" xfId="177"/>
    <cellStyle name="xl86" xfId="178"/>
    <cellStyle name="xl87" xfId="179"/>
    <cellStyle name="xl88" xfId="180"/>
    <cellStyle name="xl89" xfId="181"/>
    <cellStyle name="xl90" xfId="182"/>
    <cellStyle name="xl91" xfId="183"/>
    <cellStyle name="xl92" xfId="184"/>
    <cellStyle name="xl93" xfId="185"/>
    <cellStyle name="xl94" xfId="186"/>
    <cellStyle name="xl95" xfId="187"/>
    <cellStyle name="xl96" xfId="188"/>
    <cellStyle name="xl97" xfId="189"/>
    <cellStyle name="xl98" xfId="190"/>
    <cellStyle name="xl99" xfId="191"/>
    <cellStyle name="Обычный" xfId="0" builtinId="0"/>
    <cellStyle name="Обычный 2" xfId="192"/>
    <cellStyle name="Финансовый" xfId="193" builtinId="3"/>
    <cellStyle name="Финансовый 2" xfId="194"/>
    <cellStyle name="Финансовый 3" xfId="195"/>
    <cellStyle name="Финансовый 4" xfId="196"/>
    <cellStyle name="Финансовый 5" xfId="197"/>
    <cellStyle name="Финансовый 6" xfId="1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59;/&#1060;&#1080;&#1085;&#1072;&#1085;&#1089;&#1086;&#1074;&#1086;-&#1101;&#1082;&#1086;&#1085;&#1086;&#1084;&#1080;&#1095;&#1077;&#1089;&#1082;&#1086;&#1077;%20&#1091;&#1087;&#1088;&#1072;&#1074;&#1083;&#1077;&#1085;&#1080;&#1077;/&#1088;&#1077;&#1096;&#1077;&#1085;&#1080;&#1103;/2020/&#1088;&#1077;&#1096;&#1077;&#1085;&#1080;&#1077;%20101&#1086;&#1090;%2015.05.2020/&#1053;&#1086;&#1074;&#1072;&#1103;%20&#1087;&#1072;&#1087;&#1082;&#1072;/&#1087;&#1088;&#1080;&#1083;&#1086;&#1078;&#1077;&#1085;&#1080;&#1103;%20&#1082;%20&#1088;&#1077;&#1096;&#1077;&#1085;&#1080;&#1102;%20%20&#1082;%20&#1073;&#1102;&#1076;&#1078;&#1077;&#1090;&#1091;&#1085;&#1072;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89;&#1090;&#1072;&#1085;&#1086;&#1074;&#1083;&#1077;&#1085;&#1080;&#1077;%201%20&#1082;&#1074;.2020%20&#1086;&#1090;%2026.052020/&#1087;&#1088;%20&#1082;%20%20&#1088;&#1077;&#1096;&#1077;&#1085;&#1080;&#1102;%20&#1080;&#1079;&#1084;%20&#1073;&#1102;&#1076;&#1078;&#1077;&#1090;&#1077;%20&#1085;&#1072;%202017%20&#1075;&#1086;&#1076;%20&#1087;&#1088;.5,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дм. доходов"/>
      <sheetName val="Админ.дефицита"/>
      <sheetName val="Объем доходов"/>
      <sheetName val="Ист.фин."/>
      <sheetName val="прил.№ 5"/>
      <sheetName val="прил.№ 6"/>
      <sheetName val="прил №7"/>
      <sheetName val="прил 8"/>
    </sheetNames>
    <sheetDataSet>
      <sheetData sheetId="0">
        <row r="23">
          <cell r="D23">
            <v>0</v>
          </cell>
        </row>
        <row r="44">
          <cell r="D4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№ 5"/>
      <sheetName val="прил.№ 6"/>
    </sheetNames>
    <sheetDataSet>
      <sheetData sheetId="0" refreshError="1"/>
      <sheetData sheetId="1">
        <row r="147">
          <cell r="G147">
            <v>0</v>
          </cell>
        </row>
        <row r="162">
          <cell r="A162" t="str">
            <v>НАЦИОНАЛЬНАЯ БЕЗОПАСНОСТЬ И ПРАВООХРАНИТЕЛЬНАЯ ДЕЯТЕЛЬНОСТЬ</v>
          </cell>
        </row>
        <row r="163">
          <cell r="A163" t="str">
            <v>Другие вопросы в области национальной безопасности и правоохранительной деятельности</v>
          </cell>
        </row>
        <row r="175">
          <cell r="G17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B21" sqref="B21"/>
    </sheetView>
  </sheetViews>
  <sheetFormatPr defaultRowHeight="12.75"/>
  <cols>
    <col min="1" max="1" width="50" customWidth="1"/>
    <col min="2" max="2" width="24.140625" customWidth="1"/>
    <col min="3" max="3" width="15.42578125" customWidth="1"/>
    <col min="5" max="5" width="15.7109375" customWidth="1"/>
  </cols>
  <sheetData>
    <row r="1" spans="1:3">
      <c r="A1" s="1"/>
      <c r="B1" s="271" t="s">
        <v>269</v>
      </c>
      <c r="C1" s="271"/>
    </row>
    <row r="2" spans="1:3">
      <c r="A2" s="1"/>
      <c r="B2" s="271" t="s">
        <v>208</v>
      </c>
      <c r="C2" s="271"/>
    </row>
    <row r="3" spans="1:3">
      <c r="A3" s="1"/>
      <c r="B3" s="271" t="s">
        <v>44</v>
      </c>
      <c r="C3" s="271"/>
    </row>
    <row r="4" spans="1:3">
      <c r="A4" s="1"/>
      <c r="B4" s="271" t="s">
        <v>219</v>
      </c>
      <c r="C4" s="271"/>
    </row>
    <row r="5" spans="1:3" ht="18.75">
      <c r="A5" s="275" t="s">
        <v>211</v>
      </c>
      <c r="B5" s="275"/>
      <c r="C5" s="275"/>
    </row>
    <row r="6" spans="1:3" ht="16.5">
      <c r="A6" s="272" t="s">
        <v>213</v>
      </c>
      <c r="B6" s="272"/>
      <c r="C6" s="272"/>
    </row>
    <row r="7" spans="1:3" ht="16.5">
      <c r="A7" s="272" t="s">
        <v>265</v>
      </c>
      <c r="B7" s="272"/>
      <c r="C7" s="272"/>
    </row>
    <row r="8" spans="1:3">
      <c r="A8" s="1"/>
      <c r="B8" s="1"/>
      <c r="C8" s="1"/>
    </row>
    <row r="9" spans="1:3" ht="45">
      <c r="A9" s="10" t="s">
        <v>0</v>
      </c>
      <c r="B9" s="10" t="s">
        <v>3</v>
      </c>
      <c r="C9" s="10" t="s">
        <v>27</v>
      </c>
    </row>
    <row r="10" spans="1:3" ht="27" hidden="1">
      <c r="A10" s="2" t="s">
        <v>4</v>
      </c>
      <c r="B10" s="3" t="s">
        <v>5</v>
      </c>
      <c r="C10" s="9">
        <f>SUM(C11+C13)</f>
        <v>0</v>
      </c>
    </row>
    <row r="11" spans="1:3" ht="42" hidden="1" customHeight="1">
      <c r="A11" s="4" t="s">
        <v>6</v>
      </c>
      <c r="B11" s="5" t="s">
        <v>7</v>
      </c>
      <c r="C11" s="16">
        <f>SUM(C12)</f>
        <v>0</v>
      </c>
    </row>
    <row r="12" spans="1:3" ht="42.75" hidden="1" customHeight="1">
      <c r="A12" s="6" t="s">
        <v>8</v>
      </c>
      <c r="B12" s="7" t="s">
        <v>29</v>
      </c>
      <c r="C12" s="17">
        <v>0</v>
      </c>
    </row>
    <row r="13" spans="1:3" ht="40.5" hidden="1" customHeight="1">
      <c r="A13" s="4" t="s">
        <v>9</v>
      </c>
      <c r="B13" s="5" t="s">
        <v>10</v>
      </c>
      <c r="C13" s="16">
        <f>SUM(C14)</f>
        <v>0</v>
      </c>
    </row>
    <row r="14" spans="1:3" ht="42.75" hidden="1" customHeight="1">
      <c r="A14" s="6" t="s">
        <v>11</v>
      </c>
      <c r="B14" s="7" t="s">
        <v>12</v>
      </c>
      <c r="C14" s="17">
        <v>0</v>
      </c>
    </row>
    <row r="15" spans="1:3" ht="28.5">
      <c r="A15" s="12" t="s">
        <v>13</v>
      </c>
      <c r="B15" s="3" t="s">
        <v>14</v>
      </c>
      <c r="C15" s="9">
        <f>C19+C23</f>
        <v>103.40000000000009</v>
      </c>
    </row>
    <row r="16" spans="1:3" ht="15">
      <c r="A16" s="19" t="s">
        <v>2</v>
      </c>
      <c r="B16" s="5" t="s">
        <v>15</v>
      </c>
      <c r="C16" s="16">
        <f>C17</f>
        <v>-916.1</v>
      </c>
    </row>
    <row r="17" spans="1:6" ht="15">
      <c r="A17" s="19" t="s">
        <v>16</v>
      </c>
      <c r="B17" s="5" t="s">
        <v>17</v>
      </c>
      <c r="C17" s="16">
        <f>C18</f>
        <v>-916.1</v>
      </c>
    </row>
    <row r="18" spans="1:6" ht="30">
      <c r="A18" s="19" t="s">
        <v>18</v>
      </c>
      <c r="B18" s="5" t="s">
        <v>19</v>
      </c>
      <c r="C18" s="16">
        <f>C19</f>
        <v>-916.1</v>
      </c>
    </row>
    <row r="19" spans="1:6" ht="32.25" customHeight="1">
      <c r="A19" s="35" t="s">
        <v>45</v>
      </c>
      <c r="B19" s="7" t="s">
        <v>20</v>
      </c>
      <c r="C19" s="18">
        <f>(-'Объем доходов'!C44)</f>
        <v>-916.1</v>
      </c>
      <c r="E19" s="30"/>
      <c r="F19" s="20"/>
    </row>
    <row r="20" spans="1:6" ht="15">
      <c r="A20" s="19" t="s">
        <v>21</v>
      </c>
      <c r="B20" s="5" t="s">
        <v>22</v>
      </c>
      <c r="C20" s="16">
        <f>SUM(C23)</f>
        <v>1019.5000000000001</v>
      </c>
      <c r="F20" s="11"/>
    </row>
    <row r="21" spans="1:6" ht="15">
      <c r="A21" s="19" t="s">
        <v>23</v>
      </c>
      <c r="B21" s="5" t="s">
        <v>24</v>
      </c>
      <c r="C21" s="16">
        <f>SUM(C23)</f>
        <v>1019.5000000000001</v>
      </c>
      <c r="F21" s="11"/>
    </row>
    <row r="22" spans="1:6" ht="30">
      <c r="A22" s="19" t="s">
        <v>25</v>
      </c>
      <c r="B22" s="5" t="s">
        <v>26</v>
      </c>
      <c r="C22" s="16">
        <f>C23</f>
        <v>1019.5000000000001</v>
      </c>
      <c r="F22" s="11"/>
    </row>
    <row r="23" spans="1:6" ht="36" customHeight="1">
      <c r="A23" s="35" t="s">
        <v>46</v>
      </c>
      <c r="B23" s="7" t="s">
        <v>28</v>
      </c>
      <c r="C23" s="18">
        <f>'прил.№ 5'!D41</f>
        <v>1019.5000000000001</v>
      </c>
      <c r="E23" s="31"/>
      <c r="F23" s="20"/>
    </row>
    <row r="24" spans="1:6" ht="15">
      <c r="A24" s="4"/>
      <c r="B24" s="4"/>
      <c r="C24" s="16"/>
    </row>
    <row r="25" spans="1:6" ht="15.75">
      <c r="A25" s="8" t="s">
        <v>1</v>
      </c>
      <c r="B25" s="4"/>
      <c r="C25" s="9">
        <f>SUM(C15)</f>
        <v>103.40000000000009</v>
      </c>
    </row>
    <row r="27" spans="1:6">
      <c r="A27" s="15"/>
    </row>
    <row r="29" spans="1:6" ht="15">
      <c r="A29" s="21" t="s">
        <v>30</v>
      </c>
      <c r="B29" s="13"/>
      <c r="C29" s="14"/>
    </row>
    <row r="30" spans="1:6" ht="15">
      <c r="A30" s="21"/>
      <c r="B30" s="13"/>
      <c r="C30" s="14"/>
    </row>
    <row r="31" spans="1:6" ht="15">
      <c r="A31" s="273" t="s">
        <v>42</v>
      </c>
      <c r="B31" s="274"/>
      <c r="C31" s="23" t="s">
        <v>43</v>
      </c>
    </row>
    <row r="32" spans="1:6" ht="15">
      <c r="A32" s="269" t="s">
        <v>31</v>
      </c>
      <c r="B32" s="270"/>
      <c r="C32" s="29">
        <v>2</v>
      </c>
    </row>
    <row r="33" spans="1:3" ht="15">
      <c r="A33" s="24" t="s">
        <v>32</v>
      </c>
      <c r="B33" s="27"/>
      <c r="C33" s="32">
        <f>C19</f>
        <v>-916.1</v>
      </c>
    </row>
    <row r="34" spans="1:3" ht="15">
      <c r="A34" s="24" t="s">
        <v>33</v>
      </c>
      <c r="B34" s="28"/>
      <c r="C34" s="33">
        <v>1305.5999999999999</v>
      </c>
    </row>
    <row r="35" spans="1:3" ht="15">
      <c r="A35" s="24" t="s">
        <v>34</v>
      </c>
      <c r="B35" s="28"/>
      <c r="C35" s="33">
        <f>C23</f>
        <v>1019.5000000000001</v>
      </c>
    </row>
    <row r="36" spans="1:3" ht="15">
      <c r="A36" s="24" t="s">
        <v>35</v>
      </c>
      <c r="B36" s="28"/>
      <c r="C36" s="33">
        <f>SUM(C33+C35)</f>
        <v>103.40000000000009</v>
      </c>
    </row>
    <row r="37" spans="1:3" ht="15">
      <c r="A37" s="24" t="s">
        <v>36</v>
      </c>
      <c r="B37" s="28"/>
      <c r="C37" s="33">
        <v>0</v>
      </c>
    </row>
    <row r="38" spans="1:3" ht="15">
      <c r="A38" s="25" t="s">
        <v>37</v>
      </c>
      <c r="B38" s="26"/>
      <c r="C38" s="34">
        <f>SUM(-C36/C34*100)</f>
        <v>-7.9197303921568709</v>
      </c>
    </row>
    <row r="39" spans="1:3" hidden="1">
      <c r="A39" t="s">
        <v>38</v>
      </c>
      <c r="C39">
        <v>9.76</v>
      </c>
    </row>
    <row r="40" spans="1:3" hidden="1">
      <c r="A40" t="s">
        <v>39</v>
      </c>
    </row>
    <row r="41" spans="1:3" hidden="1">
      <c r="A41" t="s">
        <v>40</v>
      </c>
      <c r="C41" s="22">
        <v>25606.5</v>
      </c>
    </row>
    <row r="42" spans="1:3" hidden="1">
      <c r="A42" t="s">
        <v>41</v>
      </c>
      <c r="C42" s="22">
        <v>17351.919999999998</v>
      </c>
    </row>
  </sheetData>
  <mergeCells count="9">
    <mergeCell ref="A32:B32"/>
    <mergeCell ref="B1:C1"/>
    <mergeCell ref="B4:C4"/>
    <mergeCell ref="A6:C6"/>
    <mergeCell ref="A7:C7"/>
    <mergeCell ref="B2:C2"/>
    <mergeCell ref="B3:C3"/>
    <mergeCell ref="A31:B31"/>
    <mergeCell ref="A5:C5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C86" sqref="C86"/>
    </sheetView>
  </sheetViews>
  <sheetFormatPr defaultRowHeight="12.75"/>
  <cols>
    <col min="1" max="1" width="70.85546875" style="54" customWidth="1"/>
    <col min="2" max="2" width="22" style="54" customWidth="1"/>
    <col min="3" max="3" width="18.140625" style="110" customWidth="1"/>
    <col min="4" max="4" width="9.140625" style="56"/>
    <col min="5" max="5" width="10.85546875" style="56" bestFit="1" customWidth="1"/>
    <col min="6" max="6" width="9.140625" style="56"/>
    <col min="7" max="7" width="9.28515625" style="56" bestFit="1" customWidth="1"/>
    <col min="8" max="16384" width="9.140625" style="56"/>
  </cols>
  <sheetData>
    <row r="1" spans="1:4" s="36" customFormat="1">
      <c r="A1" s="53"/>
      <c r="B1" s="37"/>
      <c r="C1" s="38" t="s">
        <v>266</v>
      </c>
      <c r="D1" s="54"/>
    </row>
    <row r="2" spans="1:4" s="36" customFormat="1">
      <c r="A2" s="55"/>
      <c r="B2" s="37"/>
      <c r="C2" s="38" t="s">
        <v>210</v>
      </c>
      <c r="D2" s="56"/>
    </row>
    <row r="3" spans="1:4" s="36" customFormat="1">
      <c r="B3" s="37"/>
      <c r="C3" s="38" t="s">
        <v>44</v>
      </c>
      <c r="D3" s="56"/>
    </row>
    <row r="4" spans="1:4" s="36" customFormat="1">
      <c r="B4" s="37"/>
      <c r="C4" s="38" t="s">
        <v>239</v>
      </c>
      <c r="D4" s="56"/>
    </row>
    <row r="5" spans="1:4" s="36" customFormat="1" ht="7.5" customHeight="1">
      <c r="A5" s="57"/>
      <c r="B5" s="276"/>
      <c r="C5" s="276"/>
      <c r="D5" s="56"/>
    </row>
    <row r="6" spans="1:4" s="36" customFormat="1" ht="15.75">
      <c r="A6" s="277" t="s">
        <v>209</v>
      </c>
      <c r="B6" s="277"/>
      <c r="C6" s="277"/>
      <c r="D6" s="56"/>
    </row>
    <row r="7" spans="1:4" s="36" customFormat="1" ht="15.75" customHeight="1">
      <c r="A7" s="277" t="s">
        <v>264</v>
      </c>
      <c r="B7" s="277"/>
      <c r="C7" s="277"/>
      <c r="D7" s="56"/>
    </row>
    <row r="8" spans="1:4" s="36" customFormat="1" ht="12.75" customHeight="1">
      <c r="A8" s="58"/>
      <c r="B8" s="58"/>
      <c r="C8" s="58"/>
      <c r="D8" s="56"/>
    </row>
    <row r="9" spans="1:4" ht="38.25">
      <c r="A9" s="59" t="s">
        <v>48</v>
      </c>
      <c r="B9" s="60" t="s">
        <v>47</v>
      </c>
      <c r="C9" s="61" t="s">
        <v>49</v>
      </c>
    </row>
    <row r="10" spans="1:4" s="65" customFormat="1" ht="22.5" customHeight="1">
      <c r="A10" s="62" t="s">
        <v>51</v>
      </c>
      <c r="B10" s="39" t="s">
        <v>50</v>
      </c>
      <c r="C10" s="63">
        <f>SUM(C11+C16+C18+C23+C27+C13+C25)</f>
        <v>174.60000000000002</v>
      </c>
      <c r="D10" s="64"/>
    </row>
    <row r="11" spans="1:4">
      <c r="A11" s="66" t="s">
        <v>53</v>
      </c>
      <c r="B11" s="40" t="s">
        <v>52</v>
      </c>
      <c r="C11" s="67">
        <f>SUM(C12)</f>
        <v>90.7</v>
      </c>
    </row>
    <row r="12" spans="1:4" ht="15" customHeight="1">
      <c r="A12" s="68" t="s">
        <v>55</v>
      </c>
      <c r="B12" s="41" t="s">
        <v>54</v>
      </c>
      <c r="C12" s="69">
        <v>90.7</v>
      </c>
    </row>
    <row r="13" spans="1:4" ht="15" customHeight="1">
      <c r="A13" s="70" t="s">
        <v>57</v>
      </c>
      <c r="B13" s="42" t="s">
        <v>56</v>
      </c>
      <c r="C13" s="71">
        <f>C14+C15</f>
        <v>52.5</v>
      </c>
    </row>
    <row r="14" spans="1:4" ht="15" customHeight="1">
      <c r="A14" s="72" t="s">
        <v>59</v>
      </c>
      <c r="B14" s="43" t="s">
        <v>58</v>
      </c>
      <c r="C14" s="69">
        <v>6.1</v>
      </c>
    </row>
    <row r="15" spans="1:4" ht="15" customHeight="1">
      <c r="A15" s="72" t="s">
        <v>61</v>
      </c>
      <c r="B15" s="43" t="s">
        <v>60</v>
      </c>
      <c r="C15" s="69">
        <v>46.4</v>
      </c>
    </row>
    <row r="16" spans="1:4">
      <c r="A16" s="73" t="s">
        <v>63</v>
      </c>
      <c r="B16" s="44" t="s">
        <v>62</v>
      </c>
      <c r="C16" s="74">
        <f>C17</f>
        <v>6.9</v>
      </c>
    </row>
    <row r="17" spans="1:7" s="76" customFormat="1" ht="25.5" customHeight="1">
      <c r="A17" s="75" t="s">
        <v>65</v>
      </c>
      <c r="B17" s="43" t="s">
        <v>64</v>
      </c>
      <c r="C17" s="69">
        <v>6.9</v>
      </c>
    </row>
    <row r="18" spans="1:7" ht="27.75" customHeight="1">
      <c r="A18" s="66" t="s">
        <v>67</v>
      </c>
      <c r="B18" s="40" t="s">
        <v>66</v>
      </c>
      <c r="C18" s="67">
        <f>SUM(C19)</f>
        <v>24.5</v>
      </c>
    </row>
    <row r="19" spans="1:7" s="76" customFormat="1" ht="52.5" customHeight="1">
      <c r="A19" s="77" t="s">
        <v>69</v>
      </c>
      <c r="B19" s="45" t="s">
        <v>68</v>
      </c>
      <c r="C19" s="78">
        <f>SUM(C21+C20)</f>
        <v>24.5</v>
      </c>
    </row>
    <row r="20" spans="1:7" ht="51.75" customHeight="1">
      <c r="A20" s="79" t="s">
        <v>71</v>
      </c>
      <c r="B20" s="46" t="s">
        <v>70</v>
      </c>
      <c r="C20" s="69">
        <v>24.5</v>
      </c>
      <c r="G20" s="80"/>
    </row>
    <row r="21" spans="1:7" ht="51.75" customHeight="1">
      <c r="A21" s="70" t="s">
        <v>73</v>
      </c>
      <c r="B21" s="47" t="s">
        <v>72</v>
      </c>
      <c r="C21" s="81">
        <f>C22</f>
        <v>0</v>
      </c>
      <c r="G21" s="80"/>
    </row>
    <row r="22" spans="1:7" ht="54.75" customHeight="1">
      <c r="A22" s="72" t="s">
        <v>75</v>
      </c>
      <c r="B22" s="48" t="s">
        <v>74</v>
      </c>
      <c r="C22" s="69">
        <f>'[1]Адм. доходов'!D23</f>
        <v>0</v>
      </c>
    </row>
    <row r="23" spans="1:7" ht="25.5">
      <c r="A23" s="223" t="s">
        <v>77</v>
      </c>
      <c r="B23" s="40" t="s">
        <v>76</v>
      </c>
      <c r="C23" s="67">
        <f>C24</f>
        <v>0</v>
      </c>
    </row>
    <row r="24" spans="1:7">
      <c r="A24" s="224" t="s">
        <v>79</v>
      </c>
      <c r="B24" s="225" t="s">
        <v>78</v>
      </c>
      <c r="C24" s="102">
        <v>0</v>
      </c>
    </row>
    <row r="25" spans="1:7">
      <c r="A25" s="226" t="s">
        <v>220</v>
      </c>
      <c r="B25" s="227" t="s">
        <v>221</v>
      </c>
      <c r="C25" s="228">
        <f>C26</f>
        <v>0</v>
      </c>
    </row>
    <row r="26" spans="1:7" ht="45" hidden="1">
      <c r="A26" s="229" t="s">
        <v>222</v>
      </c>
      <c r="B26" s="230" t="s">
        <v>223</v>
      </c>
      <c r="C26" s="231">
        <v>0</v>
      </c>
    </row>
    <row r="27" spans="1:7" s="86" customFormat="1" ht="23.25" customHeight="1">
      <c r="A27" s="82" t="s">
        <v>81</v>
      </c>
      <c r="B27" s="40" t="s">
        <v>80</v>
      </c>
      <c r="C27" s="67">
        <f>SUM(C28:C28)</f>
        <v>0</v>
      </c>
      <c r="G27" s="87"/>
    </row>
    <row r="28" spans="1:7" s="90" customFormat="1" ht="29.25" customHeight="1">
      <c r="A28" s="83" t="s">
        <v>83</v>
      </c>
      <c r="B28" s="45" t="s">
        <v>82</v>
      </c>
      <c r="C28" s="69">
        <v>0</v>
      </c>
    </row>
    <row r="29" spans="1:7" s="90" customFormat="1" ht="27" customHeight="1">
      <c r="A29" s="84" t="s">
        <v>85</v>
      </c>
      <c r="B29" s="49" t="s">
        <v>84</v>
      </c>
      <c r="C29" s="85">
        <f>SUM(C30)</f>
        <v>741.5</v>
      </c>
    </row>
    <row r="30" spans="1:7" s="94" customFormat="1" ht="16.5" customHeight="1">
      <c r="A30" s="88" t="s">
        <v>87</v>
      </c>
      <c r="B30" s="50" t="s">
        <v>86</v>
      </c>
      <c r="C30" s="89">
        <f>SUM(C31+C34+C37+C41)</f>
        <v>741.5</v>
      </c>
    </row>
    <row r="31" spans="1:7" s="90" customFormat="1" ht="25.5" customHeight="1">
      <c r="A31" s="91" t="s">
        <v>88</v>
      </c>
      <c r="B31" s="49" t="s">
        <v>224</v>
      </c>
      <c r="C31" s="92">
        <f>SUM(C32+C33)</f>
        <v>263.2</v>
      </c>
    </row>
    <row r="32" spans="1:7" s="90" customFormat="1" ht="20.25" customHeight="1">
      <c r="A32" s="93" t="s">
        <v>89</v>
      </c>
      <c r="B32" s="51" t="s">
        <v>225</v>
      </c>
      <c r="C32" s="102">
        <v>263.2</v>
      </c>
    </row>
    <row r="33" spans="1:5" s="90" customFormat="1" ht="28.5" customHeight="1">
      <c r="A33" s="232" t="s">
        <v>226</v>
      </c>
      <c r="B33" s="51" t="s">
        <v>227</v>
      </c>
      <c r="C33" s="231">
        <v>0</v>
      </c>
      <c r="E33" s="98"/>
    </row>
    <row r="34" spans="1:5" s="90" customFormat="1" ht="37.5" hidden="1" customHeight="1">
      <c r="A34" s="91" t="s">
        <v>90</v>
      </c>
      <c r="B34" s="49" t="s">
        <v>228</v>
      </c>
      <c r="C34" s="92">
        <f>C36+C35</f>
        <v>351.3</v>
      </c>
      <c r="E34" s="98"/>
    </row>
    <row r="35" spans="1:5" s="94" customFormat="1" ht="30" customHeight="1">
      <c r="A35" s="233" t="s">
        <v>229</v>
      </c>
      <c r="B35" s="234" t="s">
        <v>230</v>
      </c>
      <c r="C35" s="235">
        <v>125</v>
      </c>
      <c r="E35" s="100"/>
    </row>
    <row r="36" spans="1:5" s="94" customFormat="1">
      <c r="A36" s="95" t="s">
        <v>91</v>
      </c>
      <c r="B36" s="96" t="s">
        <v>231</v>
      </c>
      <c r="C36" s="97">
        <v>226.3</v>
      </c>
    </row>
    <row r="37" spans="1:5" s="90" customFormat="1" ht="16.5" customHeight="1">
      <c r="A37" s="91" t="s">
        <v>92</v>
      </c>
      <c r="B37" s="49" t="s">
        <v>232</v>
      </c>
      <c r="C37" s="92">
        <f>SUM(C39:C40)</f>
        <v>58.9</v>
      </c>
    </row>
    <row r="38" spans="1:5" s="90" customFormat="1" ht="38.25">
      <c r="A38" s="93" t="s">
        <v>94</v>
      </c>
      <c r="B38" s="51" t="s">
        <v>93</v>
      </c>
      <c r="C38" s="97"/>
    </row>
    <row r="39" spans="1:5" s="90" customFormat="1" ht="16.5" customHeight="1">
      <c r="A39" s="99" t="s">
        <v>95</v>
      </c>
      <c r="B39" s="52" t="s">
        <v>233</v>
      </c>
      <c r="C39" s="69">
        <v>48.5</v>
      </c>
    </row>
    <row r="40" spans="1:5" s="106" customFormat="1" ht="13.5" customHeight="1">
      <c r="A40" s="99" t="s">
        <v>234</v>
      </c>
      <c r="B40" s="52" t="s">
        <v>235</v>
      </c>
      <c r="C40" s="101">
        <v>10.4</v>
      </c>
    </row>
    <row r="41" spans="1:5" s="86" customFormat="1">
      <c r="A41" s="91" t="s">
        <v>96</v>
      </c>
      <c r="B41" s="49" t="s">
        <v>236</v>
      </c>
      <c r="C41" s="92">
        <f>SUM(C42+C43)</f>
        <v>68.099999999999994</v>
      </c>
      <c r="D41" s="109"/>
    </row>
    <row r="42" spans="1:5" ht="38.25">
      <c r="A42" s="93" t="s">
        <v>97</v>
      </c>
      <c r="B42" s="51" t="s">
        <v>237</v>
      </c>
      <c r="C42" s="102">
        <v>68.099999999999994</v>
      </c>
    </row>
    <row r="43" spans="1:5">
      <c r="A43" s="103" t="s">
        <v>98</v>
      </c>
      <c r="B43" s="104" t="s">
        <v>238</v>
      </c>
      <c r="C43" s="105">
        <f>'[1]Адм. доходов'!D44</f>
        <v>0</v>
      </c>
    </row>
    <row r="44" spans="1:5" ht="15.75">
      <c r="A44" s="107" t="s">
        <v>99</v>
      </c>
      <c r="B44" s="108"/>
      <c r="C44" s="85">
        <f>SUM(C10+C29)</f>
        <v>916.1</v>
      </c>
    </row>
  </sheetData>
  <mergeCells count="3">
    <mergeCell ref="B5:C5"/>
    <mergeCell ref="A6:C6"/>
    <mergeCell ref="A7:C7"/>
  </mergeCells>
  <pageMargins left="0.98425196850393704" right="0.19685039370078741" top="0.19685039370078741" bottom="0" header="0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workbookViewId="0">
      <selection activeCell="B1" sqref="B1:D1"/>
    </sheetView>
  </sheetViews>
  <sheetFormatPr defaultRowHeight="12.75"/>
  <cols>
    <col min="1" max="1" width="60" style="115" customWidth="1"/>
    <col min="2" max="2" width="9.42578125" style="140" customWidth="1"/>
    <col min="3" max="3" width="9.85546875" style="140" customWidth="1"/>
    <col min="4" max="4" width="13.5703125" style="115" customWidth="1"/>
    <col min="5" max="16384" width="9.140625" style="115"/>
  </cols>
  <sheetData>
    <row r="1" spans="1:7" s="114" customFormat="1">
      <c r="A1" s="111"/>
      <c r="B1" s="279" t="s">
        <v>267</v>
      </c>
      <c r="C1" s="279"/>
      <c r="D1" s="279"/>
      <c r="E1" s="113"/>
      <c r="F1" s="113"/>
      <c r="G1" s="113"/>
    </row>
    <row r="2" spans="1:7" s="114" customFormat="1" ht="12.75" customHeight="1">
      <c r="A2" s="271"/>
      <c r="B2" s="271"/>
      <c r="C2" s="271" t="s">
        <v>208</v>
      </c>
      <c r="D2" s="271"/>
      <c r="E2" s="113"/>
      <c r="F2" s="113"/>
      <c r="G2" s="113"/>
    </row>
    <row r="3" spans="1:7" s="114" customFormat="1" ht="12.75" customHeight="1">
      <c r="A3" s="271"/>
      <c r="B3" s="271"/>
      <c r="C3" s="271" t="s">
        <v>44</v>
      </c>
      <c r="D3" s="271"/>
      <c r="E3" s="113"/>
      <c r="F3" s="113"/>
      <c r="G3" s="113"/>
    </row>
    <row r="4" spans="1:7" s="114" customFormat="1" ht="15" customHeight="1">
      <c r="A4" s="271"/>
      <c r="B4" s="271"/>
      <c r="C4" s="271" t="s">
        <v>239</v>
      </c>
      <c r="D4" s="271"/>
      <c r="E4" s="113"/>
    </row>
    <row r="5" spans="1:7">
      <c r="A5" s="112"/>
      <c r="B5" s="112"/>
      <c r="C5" s="112"/>
    </row>
    <row r="6" spans="1:7" ht="13.5" customHeight="1">
      <c r="A6" s="280" t="s">
        <v>212</v>
      </c>
      <c r="B6" s="280"/>
      <c r="C6" s="280"/>
      <c r="D6" s="280"/>
    </row>
    <row r="7" spans="1:7" ht="14.25">
      <c r="A7" s="278" t="s">
        <v>263</v>
      </c>
      <c r="B7" s="278"/>
      <c r="C7" s="278"/>
      <c r="D7" s="278"/>
    </row>
    <row r="8" spans="1:7" ht="14.25">
      <c r="A8" s="278" t="s">
        <v>100</v>
      </c>
      <c r="B8" s="278"/>
      <c r="C8" s="278"/>
      <c r="D8" s="278"/>
    </row>
    <row r="9" spans="1:7" ht="14.25">
      <c r="A9" s="278"/>
      <c r="B9" s="278"/>
      <c r="C9" s="278"/>
    </row>
    <row r="10" spans="1:7" ht="93.75" customHeight="1">
      <c r="A10" s="116" t="s">
        <v>0</v>
      </c>
      <c r="B10" s="117" t="s">
        <v>101</v>
      </c>
      <c r="C10" s="117" t="s">
        <v>102</v>
      </c>
      <c r="D10" s="117" t="s">
        <v>103</v>
      </c>
    </row>
    <row r="11" spans="1:7" ht="11.25" customHeight="1">
      <c r="A11" s="118">
        <v>1</v>
      </c>
      <c r="B11" s="118">
        <v>2</v>
      </c>
      <c r="C11" s="118">
        <v>3</v>
      </c>
      <c r="D11" s="119">
        <v>4</v>
      </c>
    </row>
    <row r="12" spans="1:7" ht="15" customHeight="1">
      <c r="A12" s="120" t="s">
        <v>104</v>
      </c>
      <c r="B12" s="121" t="s">
        <v>105</v>
      </c>
      <c r="C12" s="121"/>
      <c r="D12" s="122">
        <f>D13+D14+D19</f>
        <v>543.90000000000009</v>
      </c>
    </row>
    <row r="13" spans="1:7" s="114" customFormat="1" ht="25.5">
      <c r="A13" s="123" t="s">
        <v>106</v>
      </c>
      <c r="B13" s="121" t="s">
        <v>105</v>
      </c>
      <c r="C13" s="121" t="s">
        <v>107</v>
      </c>
      <c r="D13" s="124">
        <f>'прил.№ 6 (2)'!G14</f>
        <v>262</v>
      </c>
    </row>
    <row r="14" spans="1:7" s="114" customFormat="1" ht="38.25">
      <c r="A14" s="125" t="s">
        <v>108</v>
      </c>
      <c r="B14" s="121" t="s">
        <v>105</v>
      </c>
      <c r="C14" s="121" t="s">
        <v>109</v>
      </c>
      <c r="D14" s="124">
        <f>'прил.№ 6 (2)'!G21</f>
        <v>279.40000000000003</v>
      </c>
    </row>
    <row r="15" spans="1:7" s="114" customFormat="1" ht="25.5" hidden="1">
      <c r="A15" s="126" t="s">
        <v>110</v>
      </c>
      <c r="B15" s="121" t="s">
        <v>105</v>
      </c>
      <c r="C15" s="121" t="s">
        <v>111</v>
      </c>
      <c r="D15" s="124" t="e">
        <f>#REF!</f>
        <v>#REF!</v>
      </c>
    </row>
    <row r="16" spans="1:7" s="114" customFormat="1" ht="13.5" hidden="1" customHeight="1">
      <c r="A16" s="126" t="s">
        <v>112</v>
      </c>
      <c r="B16" s="127" t="s">
        <v>105</v>
      </c>
      <c r="C16" s="127" t="s">
        <v>113</v>
      </c>
      <c r="D16" s="124"/>
    </row>
    <row r="17" spans="1:4" s="114" customFormat="1" hidden="1">
      <c r="A17" s="126" t="s">
        <v>114</v>
      </c>
      <c r="B17" s="121" t="s">
        <v>105</v>
      </c>
      <c r="C17" s="121" t="s">
        <v>115</v>
      </c>
      <c r="D17" s="124" t="e">
        <f>#REF!</f>
        <v>#REF!</v>
      </c>
    </row>
    <row r="18" spans="1:4" s="114" customFormat="1" ht="13.5" hidden="1" customHeight="1">
      <c r="A18" s="128" t="s">
        <v>207</v>
      </c>
      <c r="B18" s="121" t="s">
        <v>105</v>
      </c>
      <c r="C18" s="121" t="s">
        <v>168</v>
      </c>
      <c r="D18" s="124" t="e">
        <f>#REF!</f>
        <v>#REF!</v>
      </c>
    </row>
    <row r="19" spans="1:4" s="114" customFormat="1" ht="13.5" customHeight="1">
      <c r="A19" s="128" t="s">
        <v>167</v>
      </c>
      <c r="B19" s="121" t="s">
        <v>105</v>
      </c>
      <c r="C19" s="121" t="s">
        <v>168</v>
      </c>
      <c r="D19" s="124">
        <f>'прил.№ 6 (2)'!G35</f>
        <v>2.5</v>
      </c>
    </row>
    <row r="20" spans="1:4" s="114" customFormat="1">
      <c r="A20" s="129" t="s">
        <v>116</v>
      </c>
      <c r="B20" s="127" t="s">
        <v>107</v>
      </c>
      <c r="C20" s="121"/>
      <c r="D20" s="130">
        <f>'прил.№ 6 (2)'!G54</f>
        <v>46.699999999999996</v>
      </c>
    </row>
    <row r="21" spans="1:4" s="114" customFormat="1" ht="15" customHeight="1">
      <c r="A21" s="126" t="s">
        <v>117</v>
      </c>
      <c r="B21" s="127" t="s">
        <v>107</v>
      </c>
      <c r="C21" s="127" t="s">
        <v>118</v>
      </c>
      <c r="D21" s="124">
        <f>'прил.№ 6 (2)'!G55</f>
        <v>46.699999999999996</v>
      </c>
    </row>
    <row r="22" spans="1:4" s="114" customFormat="1" ht="27.75" hidden="1" customHeight="1">
      <c r="A22" s="129" t="str">
        <f>'[2]прил.№ 6'!A162</f>
        <v>НАЦИОНАЛЬНАЯ БЕЗОПАСНОСТЬ И ПРАВООХРАНИТЕЛЬНАЯ ДЕЯТЕЛЬНОСТЬ</v>
      </c>
      <c r="B22" s="131" t="s">
        <v>118</v>
      </c>
      <c r="C22" s="132"/>
      <c r="D22" s="122" t="e">
        <f>D23</f>
        <v>#REF!</v>
      </c>
    </row>
    <row r="23" spans="1:4" s="114" customFormat="1" ht="23.25" hidden="1" customHeight="1">
      <c r="A23" s="126" t="str">
        <f>'[2]прил.№ 6'!A163</f>
        <v>Другие вопросы в области национальной безопасности и правоохранительной деятельности</v>
      </c>
      <c r="B23" s="121" t="s">
        <v>118</v>
      </c>
      <c r="C23" s="121" t="s">
        <v>119</v>
      </c>
      <c r="D23" s="124" t="e">
        <f>#REF!</f>
        <v>#REF!</v>
      </c>
    </row>
    <row r="24" spans="1:4" ht="15" hidden="1" customHeight="1">
      <c r="A24" s="120" t="s">
        <v>120</v>
      </c>
      <c r="B24" s="121" t="s">
        <v>109</v>
      </c>
      <c r="C24" s="121"/>
      <c r="D24" s="130">
        <f>SUM(D25:D25)</f>
        <v>0</v>
      </c>
    </row>
    <row r="25" spans="1:4" s="114" customFormat="1" ht="16.5" hidden="1" customHeight="1">
      <c r="A25" s="123" t="s">
        <v>121</v>
      </c>
      <c r="B25" s="121" t="s">
        <v>109</v>
      </c>
      <c r="C25" s="121" t="s">
        <v>122</v>
      </c>
      <c r="D25" s="124">
        <f>'[2]прил.№ 6'!G147</f>
        <v>0</v>
      </c>
    </row>
    <row r="26" spans="1:4" ht="15.75" hidden="1" customHeight="1">
      <c r="A26" s="120" t="s">
        <v>123</v>
      </c>
      <c r="B26" s="121" t="s">
        <v>124</v>
      </c>
      <c r="C26" s="127"/>
      <c r="D26" s="133">
        <f>SUM(D27:D28)</f>
        <v>0</v>
      </c>
    </row>
    <row r="27" spans="1:4" s="114" customFormat="1" ht="13.5" hidden="1" customHeight="1">
      <c r="A27" s="123" t="s">
        <v>125</v>
      </c>
      <c r="B27" s="121" t="s">
        <v>124</v>
      </c>
      <c r="C27" s="127" t="s">
        <v>105</v>
      </c>
      <c r="D27" s="124">
        <v>0</v>
      </c>
    </row>
    <row r="28" spans="1:4" s="114" customFormat="1" ht="12" hidden="1" customHeight="1">
      <c r="A28" s="123" t="s">
        <v>126</v>
      </c>
      <c r="B28" s="121" t="s">
        <v>124</v>
      </c>
      <c r="C28" s="121" t="s">
        <v>107</v>
      </c>
      <c r="D28" s="124">
        <v>0</v>
      </c>
    </row>
    <row r="29" spans="1:4" s="114" customFormat="1" ht="12" customHeight="1">
      <c r="A29" s="129" t="s">
        <v>140</v>
      </c>
      <c r="B29" s="121" t="s">
        <v>118</v>
      </c>
      <c r="C29" s="121"/>
      <c r="D29" s="122">
        <f>D30</f>
        <v>0.9</v>
      </c>
    </row>
    <row r="30" spans="1:4" s="114" customFormat="1" ht="12" customHeight="1">
      <c r="A30" s="123" t="s">
        <v>188</v>
      </c>
      <c r="B30" s="121" t="s">
        <v>118</v>
      </c>
      <c r="C30" s="121" t="s">
        <v>119</v>
      </c>
      <c r="D30" s="124">
        <v>0.9</v>
      </c>
    </row>
    <row r="31" spans="1:4">
      <c r="A31" s="120" t="s">
        <v>123</v>
      </c>
      <c r="B31" s="121" t="s">
        <v>124</v>
      </c>
      <c r="C31" s="121"/>
      <c r="D31" s="130">
        <f>SUM(D34:D36)</f>
        <v>417</v>
      </c>
    </row>
    <row r="32" spans="1:4" s="114" customFormat="1" ht="12.75" hidden="1" customHeight="1">
      <c r="A32" s="123" t="s">
        <v>125</v>
      </c>
      <c r="B32" s="121" t="s">
        <v>124</v>
      </c>
      <c r="C32" s="121" t="s">
        <v>105</v>
      </c>
      <c r="D32" s="124" t="e">
        <f>#REF!</f>
        <v>#REF!</v>
      </c>
    </row>
    <row r="33" spans="1:4" s="114" customFormat="1" ht="2.25" hidden="1" customHeight="1">
      <c r="A33" s="123" t="s">
        <v>126</v>
      </c>
      <c r="B33" s="121" t="s">
        <v>124</v>
      </c>
      <c r="C33" s="121" t="s">
        <v>107</v>
      </c>
      <c r="D33" s="124">
        <f>'[2]прил.№ 6'!G175</f>
        <v>0</v>
      </c>
    </row>
    <row r="34" spans="1:4" s="114" customFormat="1" ht="12.75" customHeight="1">
      <c r="A34" s="123" t="s">
        <v>126</v>
      </c>
      <c r="B34" s="121" t="s">
        <v>124</v>
      </c>
      <c r="C34" s="121" t="s">
        <v>107</v>
      </c>
      <c r="D34" s="124">
        <f>'прил.№ 6 (2)'!G69</f>
        <v>66.8</v>
      </c>
    </row>
    <row r="35" spans="1:4" s="114" customFormat="1" ht="11.25" customHeight="1">
      <c r="A35" s="134" t="s">
        <v>127</v>
      </c>
      <c r="B35" s="121" t="s">
        <v>124</v>
      </c>
      <c r="C35" s="121" t="s">
        <v>118</v>
      </c>
      <c r="D35" s="124">
        <f>'прил.№ 6 (2)'!G75</f>
        <v>286.89999999999998</v>
      </c>
    </row>
    <row r="36" spans="1:4" s="114" customFormat="1" ht="11.25" customHeight="1">
      <c r="A36" s="134" t="s">
        <v>262</v>
      </c>
      <c r="B36" s="121" t="s">
        <v>124</v>
      </c>
      <c r="C36" s="121" t="s">
        <v>124</v>
      </c>
      <c r="D36" s="124">
        <f>'прил.№ 6 (2)'!G87</f>
        <v>63.3</v>
      </c>
    </row>
    <row r="37" spans="1:4" ht="15.75" customHeight="1">
      <c r="A37" s="120" t="s">
        <v>128</v>
      </c>
      <c r="B37" s="121" t="s">
        <v>129</v>
      </c>
      <c r="C37" s="121"/>
      <c r="D37" s="130">
        <f>D38</f>
        <v>11</v>
      </c>
    </row>
    <row r="38" spans="1:4" s="114" customFormat="1">
      <c r="A38" s="123" t="s">
        <v>130</v>
      </c>
      <c r="B38" s="121" t="s">
        <v>129</v>
      </c>
      <c r="C38" s="121" t="s">
        <v>105</v>
      </c>
      <c r="D38" s="135">
        <f>'прил.№ 6 (2)'!G99</f>
        <v>11</v>
      </c>
    </row>
    <row r="39" spans="1:4" hidden="1">
      <c r="A39" s="120" t="s">
        <v>131</v>
      </c>
      <c r="B39" s="118">
        <v>10</v>
      </c>
      <c r="C39" s="121"/>
      <c r="D39" s="130" t="e">
        <f>D40</f>
        <v>#REF!</v>
      </c>
    </row>
    <row r="40" spans="1:4" s="114" customFormat="1" hidden="1">
      <c r="A40" s="136" t="s">
        <v>132</v>
      </c>
      <c r="B40" s="137">
        <v>10</v>
      </c>
      <c r="C40" s="121" t="s">
        <v>105</v>
      </c>
      <c r="D40" s="124" t="e">
        <f>#REF!</f>
        <v>#REF!</v>
      </c>
    </row>
    <row r="41" spans="1:4">
      <c r="A41" s="138" t="s">
        <v>133</v>
      </c>
      <c r="B41" s="139"/>
      <c r="C41" s="139"/>
      <c r="D41" s="130">
        <f>D12+D20+D29+D31+D37</f>
        <v>1019.5000000000001</v>
      </c>
    </row>
  </sheetData>
  <mergeCells count="11">
    <mergeCell ref="A9:C9"/>
    <mergeCell ref="B1:D1"/>
    <mergeCell ref="A7:D7"/>
    <mergeCell ref="A8:D8"/>
    <mergeCell ref="A2:B2"/>
    <mergeCell ref="C2:D2"/>
    <mergeCell ref="A3:B3"/>
    <mergeCell ref="C3:D3"/>
    <mergeCell ref="A4:B4"/>
    <mergeCell ref="C4:D4"/>
    <mergeCell ref="A6:D6"/>
  </mergeCells>
  <printOptions horizontalCentered="1" verticalCentered="1"/>
  <pageMargins left="0.74803149606299213" right="0.74803149606299213" top="0.51181102362204722" bottom="0.47244094488188981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9"/>
  <sheetViews>
    <sheetView view="pageBreakPreview" zoomScaleSheetLayoutView="100" workbookViewId="0">
      <selection activeCell="A8" sqref="A8:F8"/>
    </sheetView>
  </sheetViews>
  <sheetFormatPr defaultRowHeight="12.75"/>
  <cols>
    <col min="1" max="1" width="50.140625" style="111" customWidth="1"/>
    <col min="2" max="2" width="6.85546875" style="141" customWidth="1"/>
    <col min="3" max="3" width="7" style="141" customWidth="1"/>
    <col min="4" max="4" width="6.140625" style="141" customWidth="1"/>
    <col min="5" max="5" width="13.140625" style="141" customWidth="1"/>
    <col min="6" max="6" width="8.5703125" style="141" customWidth="1"/>
    <col min="7" max="7" width="12.140625" style="114" customWidth="1"/>
    <col min="8" max="8" width="0.28515625" style="114" customWidth="1"/>
    <col min="9" max="9" width="11.85546875" style="114" bestFit="1" customWidth="1"/>
    <col min="10" max="10" width="12.85546875" style="114" bestFit="1" customWidth="1"/>
    <col min="11" max="11" width="10.85546875" style="114" bestFit="1" customWidth="1"/>
    <col min="12" max="12" width="9.85546875" style="114" bestFit="1" customWidth="1"/>
    <col min="13" max="14" width="11.85546875" style="114" bestFit="1" customWidth="1"/>
    <col min="15" max="16" width="9.140625" style="114"/>
    <col min="17" max="17" width="11.85546875" style="114" bestFit="1" customWidth="1"/>
    <col min="18" max="16384" width="9.140625" style="114"/>
  </cols>
  <sheetData>
    <row r="1" spans="1:10">
      <c r="C1" s="111"/>
      <c r="D1" s="279" t="s">
        <v>268</v>
      </c>
      <c r="E1" s="279"/>
      <c r="F1" s="279"/>
      <c r="G1" s="279"/>
    </row>
    <row r="2" spans="1:10">
      <c r="C2" s="279" t="s">
        <v>208</v>
      </c>
      <c r="D2" s="279"/>
      <c r="E2" s="279"/>
      <c r="F2" s="279"/>
      <c r="G2" s="279"/>
    </row>
    <row r="3" spans="1:10">
      <c r="C3" s="279" t="s">
        <v>44</v>
      </c>
      <c r="D3" s="279"/>
      <c r="E3" s="279"/>
      <c r="F3" s="279"/>
      <c r="G3" s="279"/>
    </row>
    <row r="4" spans="1:10">
      <c r="C4" s="279" t="s">
        <v>239</v>
      </c>
      <c r="D4" s="279"/>
      <c r="E4" s="279"/>
      <c r="F4" s="279"/>
      <c r="G4" s="279"/>
    </row>
    <row r="6" spans="1:10" ht="14.25" customHeight="1">
      <c r="B6" s="236"/>
      <c r="C6" s="236"/>
      <c r="D6" s="236"/>
      <c r="E6" s="236"/>
      <c r="F6" s="236"/>
    </row>
    <row r="7" spans="1:10" ht="14.25" customHeight="1">
      <c r="A7" s="281"/>
      <c r="B7" s="281"/>
      <c r="C7" s="281"/>
      <c r="D7" s="281"/>
      <c r="E7" s="281"/>
      <c r="F7" s="281"/>
    </row>
    <row r="8" spans="1:10" ht="14.25" customHeight="1">
      <c r="A8" s="281" t="s">
        <v>270</v>
      </c>
      <c r="B8" s="281"/>
      <c r="C8" s="281"/>
      <c r="D8" s="281"/>
      <c r="E8" s="281"/>
      <c r="F8" s="281"/>
    </row>
    <row r="9" spans="1:10">
      <c r="A9" s="142"/>
      <c r="B9" s="143"/>
      <c r="C9" s="143"/>
      <c r="D9" s="143"/>
      <c r="E9" s="143"/>
      <c r="F9" s="143"/>
    </row>
    <row r="10" spans="1:10" s="145" customFormat="1" ht="93" customHeight="1">
      <c r="A10" s="144" t="s">
        <v>0</v>
      </c>
      <c r="B10" s="117" t="s">
        <v>134</v>
      </c>
      <c r="C10" s="117" t="s">
        <v>101</v>
      </c>
      <c r="D10" s="117" t="s">
        <v>135</v>
      </c>
      <c r="E10" s="117" t="s">
        <v>136</v>
      </c>
      <c r="F10" s="117" t="s">
        <v>137</v>
      </c>
      <c r="G10" s="117" t="s">
        <v>138</v>
      </c>
    </row>
    <row r="11" spans="1:10" ht="15" customHeight="1">
      <c r="A11" s="146">
        <v>1</v>
      </c>
      <c r="B11" s="118">
        <v>2</v>
      </c>
      <c r="C11" s="118">
        <v>3</v>
      </c>
      <c r="D11" s="118">
        <v>4</v>
      </c>
      <c r="E11" s="118">
        <v>5</v>
      </c>
      <c r="F11" s="118">
        <v>6</v>
      </c>
      <c r="G11" s="147" t="s">
        <v>139</v>
      </c>
    </row>
    <row r="12" spans="1:10" ht="25.5">
      <c r="A12" s="148" t="s">
        <v>143</v>
      </c>
      <c r="B12" s="149">
        <v>810</v>
      </c>
      <c r="C12" s="150"/>
      <c r="D12" s="151"/>
      <c r="E12" s="151"/>
      <c r="F12" s="152"/>
      <c r="G12" s="153">
        <f>G104</f>
        <v>1019.5000000000001</v>
      </c>
    </row>
    <row r="13" spans="1:10">
      <c r="A13" s="129" t="s">
        <v>104</v>
      </c>
      <c r="B13" s="154">
        <v>810</v>
      </c>
      <c r="C13" s="155" t="s">
        <v>105</v>
      </c>
      <c r="D13" s="155"/>
      <c r="E13" s="156"/>
      <c r="F13" s="156"/>
      <c r="G13" s="237">
        <f>G14+G21+G35+G38+G42+G46</f>
        <v>543.90000000000009</v>
      </c>
      <c r="I13" s="157"/>
      <c r="J13" s="157"/>
    </row>
    <row r="14" spans="1:10" ht="39" customHeight="1">
      <c r="A14" s="120" t="s">
        <v>106</v>
      </c>
      <c r="B14" s="154">
        <v>810</v>
      </c>
      <c r="C14" s="158" t="s">
        <v>105</v>
      </c>
      <c r="D14" s="159" t="s">
        <v>107</v>
      </c>
      <c r="E14" s="139"/>
      <c r="F14" s="156"/>
      <c r="G14" s="237">
        <f>G15</f>
        <v>262</v>
      </c>
    </row>
    <row r="15" spans="1:10" ht="24" customHeight="1">
      <c r="A15" s="126" t="s">
        <v>144</v>
      </c>
      <c r="B15" s="160">
        <v>810</v>
      </c>
      <c r="C15" s="161" t="s">
        <v>105</v>
      </c>
      <c r="D15" s="162" t="s">
        <v>107</v>
      </c>
      <c r="E15" s="118" t="s">
        <v>145</v>
      </c>
      <c r="F15" s="163"/>
      <c r="G15" s="164">
        <f>G16</f>
        <v>262</v>
      </c>
    </row>
    <row r="16" spans="1:10">
      <c r="A16" s="126" t="s">
        <v>146</v>
      </c>
      <c r="B16" s="160">
        <v>810</v>
      </c>
      <c r="C16" s="161" t="s">
        <v>105</v>
      </c>
      <c r="D16" s="162" t="s">
        <v>107</v>
      </c>
      <c r="E16" s="165" t="s">
        <v>147</v>
      </c>
      <c r="F16" s="165"/>
      <c r="G16" s="164">
        <f>G17</f>
        <v>262</v>
      </c>
    </row>
    <row r="17" spans="1:10" ht="30" customHeight="1">
      <c r="A17" s="128" t="s">
        <v>148</v>
      </c>
      <c r="B17" s="160">
        <v>810</v>
      </c>
      <c r="C17" s="161" t="s">
        <v>105</v>
      </c>
      <c r="D17" s="162" t="s">
        <v>107</v>
      </c>
      <c r="E17" s="165" t="s">
        <v>149</v>
      </c>
      <c r="F17" s="165"/>
      <c r="G17" s="166">
        <f>G18</f>
        <v>262</v>
      </c>
      <c r="J17" s="157"/>
    </row>
    <row r="18" spans="1:10" ht="26.25" customHeight="1">
      <c r="A18" s="167" t="s">
        <v>150</v>
      </c>
      <c r="B18" s="160">
        <v>810</v>
      </c>
      <c r="C18" s="161" t="s">
        <v>105</v>
      </c>
      <c r="D18" s="162" t="s">
        <v>107</v>
      </c>
      <c r="E18" s="121" t="s">
        <v>151</v>
      </c>
      <c r="F18" s="160">
        <v>120</v>
      </c>
      <c r="G18" s="168">
        <f>G19+G20</f>
        <v>262</v>
      </c>
    </row>
    <row r="19" spans="1:10" ht="26.25" customHeight="1">
      <c r="A19" s="167" t="s">
        <v>152</v>
      </c>
      <c r="B19" s="160">
        <v>810</v>
      </c>
      <c r="C19" s="161" t="s">
        <v>105</v>
      </c>
      <c r="D19" s="162" t="s">
        <v>107</v>
      </c>
      <c r="E19" s="121" t="s">
        <v>151</v>
      </c>
      <c r="F19" s="160">
        <v>121</v>
      </c>
      <c r="G19" s="168">
        <v>209.2</v>
      </c>
    </row>
    <row r="20" spans="1:10" ht="36.75" customHeight="1">
      <c r="A20" s="167" t="s">
        <v>153</v>
      </c>
      <c r="B20" s="160">
        <v>810</v>
      </c>
      <c r="C20" s="161" t="s">
        <v>105</v>
      </c>
      <c r="D20" s="162" t="s">
        <v>107</v>
      </c>
      <c r="E20" s="121" t="s">
        <v>151</v>
      </c>
      <c r="F20" s="160">
        <v>129</v>
      </c>
      <c r="G20" s="168">
        <v>52.8</v>
      </c>
    </row>
    <row r="21" spans="1:10" ht="51">
      <c r="A21" s="169" t="s">
        <v>108</v>
      </c>
      <c r="B21" s="154">
        <v>810</v>
      </c>
      <c r="C21" s="158" t="s">
        <v>105</v>
      </c>
      <c r="D21" s="170" t="s">
        <v>109</v>
      </c>
      <c r="E21" s="171"/>
      <c r="F21" s="156"/>
      <c r="G21" s="238">
        <f>G22</f>
        <v>279.40000000000003</v>
      </c>
    </row>
    <row r="22" spans="1:10" ht="30.75" customHeight="1">
      <c r="A22" s="172" t="s">
        <v>154</v>
      </c>
      <c r="B22" s="160">
        <v>810</v>
      </c>
      <c r="C22" s="161" t="s">
        <v>105</v>
      </c>
      <c r="D22" s="165" t="s">
        <v>109</v>
      </c>
      <c r="E22" s="165" t="s">
        <v>155</v>
      </c>
      <c r="F22" s="121"/>
      <c r="G22" s="173">
        <f>G23</f>
        <v>279.40000000000003</v>
      </c>
    </row>
    <row r="23" spans="1:10" ht="28.5" customHeight="1">
      <c r="A23" s="126" t="s">
        <v>156</v>
      </c>
      <c r="B23" s="160">
        <v>810</v>
      </c>
      <c r="C23" s="161" t="s">
        <v>105</v>
      </c>
      <c r="D23" s="165" t="s">
        <v>109</v>
      </c>
      <c r="E23" s="121" t="s">
        <v>157</v>
      </c>
      <c r="F23" s="121"/>
      <c r="G23" s="173">
        <f>G24</f>
        <v>279.40000000000003</v>
      </c>
      <c r="J23" s="157"/>
    </row>
    <row r="24" spans="1:10" ht="25.5">
      <c r="A24" s="167" t="s">
        <v>148</v>
      </c>
      <c r="B24" s="160">
        <v>810</v>
      </c>
      <c r="C24" s="161" t="s">
        <v>105</v>
      </c>
      <c r="D24" s="162" t="s">
        <v>109</v>
      </c>
      <c r="E24" s="165" t="s">
        <v>158</v>
      </c>
      <c r="F24" s="174"/>
      <c r="G24" s="164">
        <f>G25+G29+G31</f>
        <v>279.40000000000003</v>
      </c>
    </row>
    <row r="25" spans="1:10" ht="26.25" customHeight="1">
      <c r="A25" s="167" t="s">
        <v>150</v>
      </c>
      <c r="B25" s="160">
        <v>810</v>
      </c>
      <c r="C25" s="161" t="s">
        <v>105</v>
      </c>
      <c r="D25" s="162" t="s">
        <v>109</v>
      </c>
      <c r="E25" s="165" t="s">
        <v>158</v>
      </c>
      <c r="F25" s="160">
        <v>120</v>
      </c>
      <c r="G25" s="168">
        <f>G26+G28+G27</f>
        <v>203.20000000000002</v>
      </c>
    </row>
    <row r="26" spans="1:10" ht="24.75" customHeight="1">
      <c r="A26" s="167" t="s">
        <v>152</v>
      </c>
      <c r="B26" s="160">
        <v>810</v>
      </c>
      <c r="C26" s="161" t="s">
        <v>105</v>
      </c>
      <c r="D26" s="162" t="s">
        <v>109</v>
      </c>
      <c r="E26" s="165" t="s">
        <v>158</v>
      </c>
      <c r="F26" s="160">
        <v>121</v>
      </c>
      <c r="G26" s="168">
        <v>164.5</v>
      </c>
    </row>
    <row r="27" spans="1:10" ht="24.75" customHeight="1">
      <c r="A27" s="167" t="s">
        <v>159</v>
      </c>
      <c r="B27" s="160">
        <v>810</v>
      </c>
      <c r="C27" s="161" t="s">
        <v>105</v>
      </c>
      <c r="D27" s="162" t="s">
        <v>109</v>
      </c>
      <c r="E27" s="165" t="s">
        <v>158</v>
      </c>
      <c r="F27" s="160">
        <v>122</v>
      </c>
      <c r="G27" s="168">
        <v>2.8</v>
      </c>
    </row>
    <row r="28" spans="1:10" ht="40.5" customHeight="1">
      <c r="A28" s="167" t="s">
        <v>153</v>
      </c>
      <c r="B28" s="160">
        <v>810</v>
      </c>
      <c r="C28" s="161" t="s">
        <v>105</v>
      </c>
      <c r="D28" s="162" t="s">
        <v>109</v>
      </c>
      <c r="E28" s="165" t="s">
        <v>158</v>
      </c>
      <c r="F28" s="160">
        <v>129</v>
      </c>
      <c r="G28" s="168">
        <v>35.9</v>
      </c>
    </row>
    <row r="29" spans="1:10" ht="26.25" customHeight="1">
      <c r="A29" s="167" t="s">
        <v>160</v>
      </c>
      <c r="B29" s="160">
        <v>810</v>
      </c>
      <c r="C29" s="161" t="s">
        <v>105</v>
      </c>
      <c r="D29" s="162" t="s">
        <v>109</v>
      </c>
      <c r="E29" s="165" t="s">
        <v>158</v>
      </c>
      <c r="F29" s="160">
        <v>240</v>
      </c>
      <c r="G29" s="168">
        <f>G30</f>
        <v>74.5</v>
      </c>
    </row>
    <row r="30" spans="1:10" ht="25.5">
      <c r="A30" s="167" t="s">
        <v>161</v>
      </c>
      <c r="B30" s="160">
        <v>810</v>
      </c>
      <c r="C30" s="161" t="s">
        <v>105</v>
      </c>
      <c r="D30" s="162" t="s">
        <v>109</v>
      </c>
      <c r="E30" s="165" t="s">
        <v>158</v>
      </c>
      <c r="F30" s="160">
        <v>244</v>
      </c>
      <c r="G30" s="168">
        <v>74.5</v>
      </c>
    </row>
    <row r="31" spans="1:10" s="175" customFormat="1">
      <c r="A31" s="167" t="s">
        <v>162</v>
      </c>
      <c r="B31" s="160">
        <v>810</v>
      </c>
      <c r="C31" s="161" t="s">
        <v>105</v>
      </c>
      <c r="D31" s="162" t="s">
        <v>109</v>
      </c>
      <c r="E31" s="165" t="s">
        <v>158</v>
      </c>
      <c r="F31" s="160">
        <v>850</v>
      </c>
      <c r="G31" s="168">
        <f>G32+G34+G33</f>
        <v>1.7</v>
      </c>
      <c r="I31" s="213"/>
      <c r="J31" s="213"/>
    </row>
    <row r="32" spans="1:10" s="175" customFormat="1" ht="26.25" customHeight="1">
      <c r="A32" s="123" t="s">
        <v>163</v>
      </c>
      <c r="B32" s="160">
        <v>810</v>
      </c>
      <c r="C32" s="161" t="s">
        <v>105</v>
      </c>
      <c r="D32" s="162" t="s">
        <v>109</v>
      </c>
      <c r="E32" s="165" t="s">
        <v>158</v>
      </c>
      <c r="F32" s="121" t="s">
        <v>164</v>
      </c>
      <c r="G32" s="168">
        <v>0</v>
      </c>
      <c r="I32" s="213"/>
      <c r="J32" s="213"/>
    </row>
    <row r="33" spans="1:10" s="175" customFormat="1" ht="18" customHeight="1">
      <c r="A33" s="167" t="s">
        <v>240</v>
      </c>
      <c r="B33" s="160">
        <v>810</v>
      </c>
      <c r="C33" s="161" t="s">
        <v>105</v>
      </c>
      <c r="D33" s="162" t="s">
        <v>109</v>
      </c>
      <c r="E33" s="165" t="s">
        <v>158</v>
      </c>
      <c r="F33" s="121" t="s">
        <v>214</v>
      </c>
      <c r="G33" s="168">
        <v>1</v>
      </c>
      <c r="I33" s="213"/>
      <c r="J33" s="213"/>
    </row>
    <row r="34" spans="1:10" s="175" customFormat="1">
      <c r="A34" s="167" t="s">
        <v>165</v>
      </c>
      <c r="B34" s="160">
        <v>810</v>
      </c>
      <c r="C34" s="161" t="s">
        <v>105</v>
      </c>
      <c r="D34" s="162" t="s">
        <v>109</v>
      </c>
      <c r="E34" s="165" t="s">
        <v>158</v>
      </c>
      <c r="F34" s="121" t="s">
        <v>166</v>
      </c>
      <c r="G34" s="168">
        <v>0.7</v>
      </c>
      <c r="I34" s="213"/>
      <c r="J34" s="213"/>
    </row>
    <row r="35" spans="1:10" ht="28.5" customHeight="1">
      <c r="A35" s="129" t="s">
        <v>167</v>
      </c>
      <c r="B35" s="154">
        <v>810</v>
      </c>
      <c r="C35" s="177" t="s">
        <v>105</v>
      </c>
      <c r="D35" s="178" t="s">
        <v>168</v>
      </c>
      <c r="E35" s="178" t="s">
        <v>241</v>
      </c>
      <c r="F35" s="179"/>
      <c r="G35" s="238">
        <f>G36</f>
        <v>2.5</v>
      </c>
    </row>
    <row r="36" spans="1:10" ht="24.75" customHeight="1">
      <c r="A36" s="167" t="s">
        <v>160</v>
      </c>
      <c r="B36" s="160">
        <v>810</v>
      </c>
      <c r="C36" s="121" t="s">
        <v>105</v>
      </c>
      <c r="D36" s="121" t="s">
        <v>168</v>
      </c>
      <c r="E36" s="121" t="s">
        <v>241</v>
      </c>
      <c r="F36" s="165" t="s">
        <v>169</v>
      </c>
      <c r="G36" s="164">
        <f>G37</f>
        <v>2.5</v>
      </c>
    </row>
    <row r="37" spans="1:10" ht="27.75" customHeight="1">
      <c r="A37" s="167" t="s">
        <v>161</v>
      </c>
      <c r="B37" s="160">
        <v>810</v>
      </c>
      <c r="C37" s="121" t="s">
        <v>105</v>
      </c>
      <c r="D37" s="121" t="s">
        <v>168</v>
      </c>
      <c r="E37" s="121" t="s">
        <v>241</v>
      </c>
      <c r="F37" s="165" t="s">
        <v>170</v>
      </c>
      <c r="G37" s="180">
        <v>2.5</v>
      </c>
    </row>
    <row r="38" spans="1:10" ht="49.5" customHeight="1">
      <c r="A38" s="186" t="s">
        <v>110</v>
      </c>
      <c r="B38" s="182">
        <v>810</v>
      </c>
      <c r="C38" s="131" t="s">
        <v>105</v>
      </c>
      <c r="D38" s="131" t="s">
        <v>111</v>
      </c>
      <c r="E38" s="187"/>
      <c r="F38" s="131"/>
      <c r="G38" s="183">
        <f>G39</f>
        <v>0</v>
      </c>
    </row>
    <row r="39" spans="1:10" ht="21" customHeight="1">
      <c r="A39" s="167" t="s">
        <v>174</v>
      </c>
      <c r="B39" s="160">
        <v>810</v>
      </c>
      <c r="C39" s="121" t="s">
        <v>105</v>
      </c>
      <c r="D39" s="121" t="s">
        <v>111</v>
      </c>
      <c r="E39" s="188" t="s">
        <v>175</v>
      </c>
      <c r="F39" s="121"/>
      <c r="G39" s="168">
        <f>G40</f>
        <v>0</v>
      </c>
    </row>
    <row r="40" spans="1:10" ht="54.75" customHeight="1">
      <c r="A40" s="167" t="s">
        <v>176</v>
      </c>
      <c r="B40" s="160">
        <v>810</v>
      </c>
      <c r="C40" s="121" t="s">
        <v>105</v>
      </c>
      <c r="D40" s="121" t="s">
        <v>111</v>
      </c>
      <c r="E40" s="188" t="s">
        <v>177</v>
      </c>
      <c r="F40" s="121"/>
      <c r="G40" s="168">
        <f>G41</f>
        <v>0</v>
      </c>
    </row>
    <row r="41" spans="1:10" ht="37.5" customHeight="1">
      <c r="A41" s="167" t="s">
        <v>176</v>
      </c>
      <c r="B41" s="160">
        <v>810</v>
      </c>
      <c r="C41" s="121" t="s">
        <v>105</v>
      </c>
      <c r="D41" s="121" t="s">
        <v>111</v>
      </c>
      <c r="E41" s="188" t="s">
        <v>177</v>
      </c>
      <c r="F41" s="121" t="s">
        <v>142</v>
      </c>
      <c r="G41" s="168">
        <v>0</v>
      </c>
    </row>
    <row r="42" spans="1:10" ht="21" customHeight="1">
      <c r="A42" s="129" t="s">
        <v>114</v>
      </c>
      <c r="B42" s="154">
        <v>810</v>
      </c>
      <c r="C42" s="178" t="s">
        <v>105</v>
      </c>
      <c r="D42" s="178" t="s">
        <v>115</v>
      </c>
      <c r="E42" s="189"/>
      <c r="F42" s="178"/>
      <c r="G42" s="190">
        <f>G43</f>
        <v>0</v>
      </c>
    </row>
    <row r="43" spans="1:10" ht="19.5" customHeight="1">
      <c r="A43" s="172" t="s">
        <v>178</v>
      </c>
      <c r="B43" s="160">
        <v>810</v>
      </c>
      <c r="C43" s="121" t="s">
        <v>105</v>
      </c>
      <c r="D43" s="121" t="s">
        <v>115</v>
      </c>
      <c r="E43" s="121" t="s">
        <v>179</v>
      </c>
      <c r="F43" s="121"/>
      <c r="G43" s="173">
        <f>G44</f>
        <v>0</v>
      </c>
    </row>
    <row r="44" spans="1:10" ht="39.75" customHeight="1">
      <c r="A44" s="126" t="s">
        <v>180</v>
      </c>
      <c r="B44" s="160">
        <v>810</v>
      </c>
      <c r="C44" s="121" t="s">
        <v>105</v>
      </c>
      <c r="D44" s="121" t="s">
        <v>115</v>
      </c>
      <c r="E44" s="121" t="s">
        <v>181</v>
      </c>
      <c r="F44" s="118"/>
      <c r="G44" s="173">
        <f>G45</f>
        <v>0</v>
      </c>
    </row>
    <row r="45" spans="1:10" ht="27" customHeight="1">
      <c r="A45" s="191" t="s">
        <v>182</v>
      </c>
      <c r="B45" s="160">
        <v>810</v>
      </c>
      <c r="C45" s="121" t="s">
        <v>105</v>
      </c>
      <c r="D45" s="121" t="s">
        <v>115</v>
      </c>
      <c r="E45" s="121" t="s">
        <v>181</v>
      </c>
      <c r="F45" s="121" t="s">
        <v>183</v>
      </c>
      <c r="G45" s="168">
        <v>0</v>
      </c>
    </row>
    <row r="46" spans="1:10" ht="27" customHeight="1">
      <c r="A46" s="212" t="s">
        <v>207</v>
      </c>
      <c r="B46" s="182">
        <v>810</v>
      </c>
      <c r="C46" s="192" t="s">
        <v>115</v>
      </c>
      <c r="D46" s="131" t="s">
        <v>168</v>
      </c>
      <c r="E46" s="131"/>
      <c r="F46" s="193"/>
      <c r="G46" s="183">
        <f>G47</f>
        <v>0</v>
      </c>
    </row>
    <row r="47" spans="1:10" ht="36.75" customHeight="1">
      <c r="A47" s="212" t="s">
        <v>242</v>
      </c>
      <c r="B47" s="182">
        <v>810</v>
      </c>
      <c r="C47" s="192" t="s">
        <v>115</v>
      </c>
      <c r="D47" s="131" t="s">
        <v>168</v>
      </c>
      <c r="E47" s="131"/>
      <c r="F47" s="193"/>
      <c r="G47" s="183">
        <f>G48+G51</f>
        <v>0</v>
      </c>
    </row>
    <row r="48" spans="1:10" ht="26.25" customHeight="1">
      <c r="A48" s="211" t="s">
        <v>193</v>
      </c>
      <c r="B48" s="160">
        <v>810</v>
      </c>
      <c r="C48" s="195" t="s">
        <v>115</v>
      </c>
      <c r="D48" s="121" t="s">
        <v>168</v>
      </c>
      <c r="E48" s="121" t="s">
        <v>243</v>
      </c>
      <c r="F48" s="165"/>
      <c r="G48" s="168">
        <f>G49</f>
        <v>0</v>
      </c>
    </row>
    <row r="49" spans="1:11" ht="28.5" customHeight="1">
      <c r="A49" s="211" t="s">
        <v>190</v>
      </c>
      <c r="B49" s="160">
        <v>810</v>
      </c>
      <c r="C49" s="195" t="s">
        <v>115</v>
      </c>
      <c r="D49" s="121" t="s">
        <v>168</v>
      </c>
      <c r="E49" s="121" t="s">
        <v>243</v>
      </c>
      <c r="F49" s="165" t="s">
        <v>169</v>
      </c>
      <c r="G49" s="168">
        <f>G50</f>
        <v>0</v>
      </c>
    </row>
    <row r="50" spans="1:11" ht="27" customHeight="1">
      <c r="A50" s="211" t="s">
        <v>192</v>
      </c>
      <c r="B50" s="160">
        <v>810</v>
      </c>
      <c r="C50" s="195" t="s">
        <v>115</v>
      </c>
      <c r="D50" s="121" t="s">
        <v>168</v>
      </c>
      <c r="E50" s="121" t="s">
        <v>243</v>
      </c>
      <c r="F50" s="165" t="s">
        <v>170</v>
      </c>
      <c r="G50" s="168">
        <v>0</v>
      </c>
    </row>
    <row r="51" spans="1:11" ht="28.5" customHeight="1">
      <c r="A51" s="211" t="s">
        <v>244</v>
      </c>
      <c r="B51" s="160">
        <v>810</v>
      </c>
      <c r="C51" s="195" t="s">
        <v>115</v>
      </c>
      <c r="D51" s="121" t="s">
        <v>168</v>
      </c>
      <c r="E51" s="121" t="s">
        <v>194</v>
      </c>
      <c r="F51" s="165"/>
      <c r="G51" s="168">
        <f>G52</f>
        <v>0</v>
      </c>
    </row>
    <row r="52" spans="1:11" ht="27" customHeight="1">
      <c r="A52" s="211" t="s">
        <v>190</v>
      </c>
      <c r="B52" s="160">
        <v>810</v>
      </c>
      <c r="C52" s="195" t="s">
        <v>115</v>
      </c>
      <c r="D52" s="121" t="s">
        <v>168</v>
      </c>
      <c r="E52" s="121" t="s">
        <v>194</v>
      </c>
      <c r="F52" s="165" t="s">
        <v>169</v>
      </c>
      <c r="G52" s="168">
        <f>G53</f>
        <v>0</v>
      </c>
    </row>
    <row r="53" spans="1:11" ht="27.75" customHeight="1">
      <c r="A53" s="211" t="s">
        <v>192</v>
      </c>
      <c r="B53" s="160">
        <v>810</v>
      </c>
      <c r="C53" s="195" t="s">
        <v>115</v>
      </c>
      <c r="D53" s="121" t="s">
        <v>168</v>
      </c>
      <c r="E53" s="121" t="s">
        <v>194</v>
      </c>
      <c r="F53" s="165" t="s">
        <v>170</v>
      </c>
      <c r="G53" s="168">
        <v>0</v>
      </c>
    </row>
    <row r="54" spans="1:11" ht="26.25" customHeight="1">
      <c r="A54" s="186" t="s">
        <v>116</v>
      </c>
      <c r="B54" s="182">
        <v>810</v>
      </c>
      <c r="C54" s="192" t="s">
        <v>107</v>
      </c>
      <c r="D54" s="131"/>
      <c r="E54" s="131"/>
      <c r="F54" s="193"/>
      <c r="G54" s="183">
        <f>G55</f>
        <v>46.699999999999996</v>
      </c>
      <c r="J54" s="197"/>
    </row>
    <row r="55" spans="1:11" ht="26.25" customHeight="1">
      <c r="A55" s="186" t="s">
        <v>117</v>
      </c>
      <c r="B55" s="182">
        <v>810</v>
      </c>
      <c r="C55" s="192" t="s">
        <v>107</v>
      </c>
      <c r="D55" s="132" t="s">
        <v>118</v>
      </c>
      <c r="E55" s="131"/>
      <c r="F55" s="193"/>
      <c r="G55" s="183">
        <f>G56</f>
        <v>46.699999999999996</v>
      </c>
    </row>
    <row r="56" spans="1:11" ht="24" customHeight="1">
      <c r="A56" s="194" t="s">
        <v>184</v>
      </c>
      <c r="B56" s="160">
        <v>810</v>
      </c>
      <c r="C56" s="195" t="s">
        <v>107</v>
      </c>
      <c r="D56" s="121" t="s">
        <v>118</v>
      </c>
      <c r="E56" s="196" t="s">
        <v>185</v>
      </c>
      <c r="F56" s="121"/>
      <c r="G56" s="173">
        <f>G57</f>
        <v>46.699999999999996</v>
      </c>
    </row>
    <row r="57" spans="1:11" ht="37.5" customHeight="1">
      <c r="A57" s="194" t="s">
        <v>186</v>
      </c>
      <c r="B57" s="160">
        <v>810</v>
      </c>
      <c r="C57" s="121" t="s">
        <v>107</v>
      </c>
      <c r="D57" s="121" t="s">
        <v>118</v>
      </c>
      <c r="E57" s="196" t="s">
        <v>187</v>
      </c>
      <c r="F57" s="121"/>
      <c r="G57" s="173">
        <f>G58+G62+G60</f>
        <v>46.699999999999996</v>
      </c>
    </row>
    <row r="58" spans="1:11" ht="27.75" customHeight="1">
      <c r="A58" s="167" t="s">
        <v>150</v>
      </c>
      <c r="B58" s="160">
        <v>810</v>
      </c>
      <c r="C58" s="121" t="s">
        <v>107</v>
      </c>
      <c r="D58" s="121" t="s">
        <v>118</v>
      </c>
      <c r="E58" s="196" t="s">
        <v>187</v>
      </c>
      <c r="F58" s="121" t="s">
        <v>171</v>
      </c>
      <c r="G58" s="173">
        <f>G59+G61</f>
        <v>46.699999999999996</v>
      </c>
    </row>
    <row r="59" spans="1:11" ht="27.75" customHeight="1">
      <c r="A59" s="167" t="s">
        <v>152</v>
      </c>
      <c r="B59" s="160">
        <v>810</v>
      </c>
      <c r="C59" s="121" t="s">
        <v>107</v>
      </c>
      <c r="D59" s="121" t="s">
        <v>118</v>
      </c>
      <c r="E59" s="196" t="s">
        <v>187</v>
      </c>
      <c r="F59" s="121" t="s">
        <v>172</v>
      </c>
      <c r="G59" s="168">
        <v>37.299999999999997</v>
      </c>
      <c r="J59" s="197"/>
    </row>
    <row r="60" spans="1:11" ht="13.5" customHeight="1">
      <c r="A60" s="167" t="s">
        <v>159</v>
      </c>
      <c r="B60" s="160">
        <v>810</v>
      </c>
      <c r="C60" s="121" t="s">
        <v>107</v>
      </c>
      <c r="D60" s="121" t="s">
        <v>118</v>
      </c>
      <c r="E60" s="196" t="s">
        <v>187</v>
      </c>
      <c r="F60" s="121" t="s">
        <v>215</v>
      </c>
      <c r="G60" s="168">
        <v>0</v>
      </c>
      <c r="I60" s="157"/>
      <c r="J60" s="157"/>
      <c r="K60" s="157"/>
    </row>
    <row r="61" spans="1:11" ht="12.75" customHeight="1">
      <c r="A61" s="167" t="s">
        <v>153</v>
      </c>
      <c r="B61" s="160">
        <v>810</v>
      </c>
      <c r="C61" s="121" t="s">
        <v>107</v>
      </c>
      <c r="D61" s="121" t="s">
        <v>118</v>
      </c>
      <c r="E61" s="196" t="s">
        <v>187</v>
      </c>
      <c r="F61" s="121" t="s">
        <v>173</v>
      </c>
      <c r="G61" s="168">
        <v>9.4</v>
      </c>
      <c r="I61" s="157"/>
    </row>
    <row r="62" spans="1:11" ht="28.5" customHeight="1">
      <c r="A62" s="167" t="s">
        <v>160</v>
      </c>
      <c r="B62" s="160">
        <v>810</v>
      </c>
      <c r="C62" s="121" t="s">
        <v>107</v>
      </c>
      <c r="D62" s="121" t="s">
        <v>118</v>
      </c>
      <c r="E62" s="196" t="s">
        <v>187</v>
      </c>
      <c r="F62" s="121" t="s">
        <v>169</v>
      </c>
      <c r="G62" s="168">
        <f>G63</f>
        <v>0</v>
      </c>
      <c r="J62" s="197"/>
    </row>
    <row r="63" spans="1:11" ht="30" customHeight="1">
      <c r="A63" s="167" t="s">
        <v>161</v>
      </c>
      <c r="B63" s="160">
        <v>810</v>
      </c>
      <c r="C63" s="121" t="s">
        <v>107</v>
      </c>
      <c r="D63" s="121" t="s">
        <v>118</v>
      </c>
      <c r="E63" s="196" t="s">
        <v>187</v>
      </c>
      <c r="F63" s="121" t="s">
        <v>170</v>
      </c>
      <c r="G63" s="168">
        <v>0</v>
      </c>
    </row>
    <row r="64" spans="1:11" ht="27" customHeight="1">
      <c r="A64" s="176" t="s">
        <v>140</v>
      </c>
      <c r="B64" s="154">
        <v>810</v>
      </c>
      <c r="C64" s="178" t="s">
        <v>118</v>
      </c>
      <c r="D64" s="178"/>
      <c r="E64" s="171"/>
      <c r="F64" s="193"/>
      <c r="G64" s="183">
        <f>G65</f>
        <v>0.9</v>
      </c>
    </row>
    <row r="65" spans="1:7" ht="23.25" customHeight="1">
      <c r="A65" s="167" t="s">
        <v>188</v>
      </c>
      <c r="B65" s="200">
        <v>810</v>
      </c>
      <c r="C65" s="184" t="s">
        <v>118</v>
      </c>
      <c r="D65" s="184" t="s">
        <v>119</v>
      </c>
      <c r="E65" s="201" t="s">
        <v>189</v>
      </c>
      <c r="F65" s="165"/>
      <c r="G65" s="168">
        <f>G66</f>
        <v>0.9</v>
      </c>
    </row>
    <row r="66" spans="1:7" ht="24" customHeight="1">
      <c r="A66" s="167" t="s">
        <v>160</v>
      </c>
      <c r="B66" s="200">
        <v>810</v>
      </c>
      <c r="C66" s="184" t="s">
        <v>118</v>
      </c>
      <c r="D66" s="184" t="s">
        <v>119</v>
      </c>
      <c r="E66" s="201" t="s">
        <v>189</v>
      </c>
      <c r="F66" s="165" t="s">
        <v>169</v>
      </c>
      <c r="G66" s="168">
        <f>G67</f>
        <v>0.9</v>
      </c>
    </row>
    <row r="67" spans="1:7" ht="23.25" customHeight="1">
      <c r="A67" s="167" t="s">
        <v>161</v>
      </c>
      <c r="B67" s="200">
        <v>810</v>
      </c>
      <c r="C67" s="184" t="s">
        <v>118</v>
      </c>
      <c r="D67" s="184" t="s">
        <v>119</v>
      </c>
      <c r="E67" s="201" t="s">
        <v>189</v>
      </c>
      <c r="F67" s="165" t="s">
        <v>170</v>
      </c>
      <c r="G67" s="168">
        <v>0.9</v>
      </c>
    </row>
    <row r="68" spans="1:7" ht="24.75" customHeight="1">
      <c r="A68" s="129" t="s">
        <v>123</v>
      </c>
      <c r="B68" s="154">
        <v>810</v>
      </c>
      <c r="C68" s="178" t="s">
        <v>124</v>
      </c>
      <c r="D68" s="199"/>
      <c r="E68" s="139"/>
      <c r="F68" s="179"/>
      <c r="G68" s="190">
        <f>G69+G75+G88</f>
        <v>417</v>
      </c>
    </row>
    <row r="69" spans="1:7" ht="25.5" customHeight="1">
      <c r="A69" s="181" t="s">
        <v>245</v>
      </c>
      <c r="B69" s="182">
        <v>810</v>
      </c>
      <c r="C69" s="131" t="s">
        <v>124</v>
      </c>
      <c r="D69" s="131" t="s">
        <v>107</v>
      </c>
      <c r="E69" s="158"/>
      <c r="F69" s="182"/>
      <c r="G69" s="183">
        <f>G70</f>
        <v>66.8</v>
      </c>
    </row>
    <row r="70" spans="1:7" ht="25.5" customHeight="1">
      <c r="A70" s="242" t="s">
        <v>246</v>
      </c>
      <c r="B70" s="217">
        <v>810</v>
      </c>
      <c r="C70" s="218" t="s">
        <v>124</v>
      </c>
      <c r="D70" s="218" t="s">
        <v>107</v>
      </c>
      <c r="E70" s="219" t="s">
        <v>247</v>
      </c>
      <c r="F70" s="218"/>
      <c r="G70" s="239">
        <f>G71+G73</f>
        <v>66.8</v>
      </c>
    </row>
    <row r="71" spans="1:7" ht="25.5" customHeight="1">
      <c r="A71" s="126" t="s">
        <v>248</v>
      </c>
      <c r="B71" s="221">
        <v>810</v>
      </c>
      <c r="C71" s="151" t="s">
        <v>124</v>
      </c>
      <c r="D71" s="151" t="s">
        <v>107</v>
      </c>
      <c r="E71" s="222" t="s">
        <v>247</v>
      </c>
      <c r="F71" s="151" t="s">
        <v>169</v>
      </c>
      <c r="G71" s="214">
        <f>G72</f>
        <v>0</v>
      </c>
    </row>
    <row r="72" spans="1:7" ht="25.5" customHeight="1">
      <c r="A72" s="243" t="s">
        <v>192</v>
      </c>
      <c r="B72" s="244">
        <v>810</v>
      </c>
      <c r="C72" s="245" t="s">
        <v>124</v>
      </c>
      <c r="D72" s="246" t="s">
        <v>107</v>
      </c>
      <c r="E72" s="247" t="s">
        <v>247</v>
      </c>
      <c r="F72" s="246" t="s">
        <v>170</v>
      </c>
      <c r="G72" s="240">
        <v>0</v>
      </c>
    </row>
    <row r="73" spans="1:7" ht="25.5" customHeight="1">
      <c r="A73" s="243" t="s">
        <v>141</v>
      </c>
      <c r="B73" s="217">
        <v>810</v>
      </c>
      <c r="C73" s="248" t="s">
        <v>124</v>
      </c>
      <c r="D73" s="218" t="s">
        <v>107</v>
      </c>
      <c r="E73" s="249" t="s">
        <v>249</v>
      </c>
      <c r="F73" s="218"/>
      <c r="G73" s="239">
        <f>G74</f>
        <v>66.8</v>
      </c>
    </row>
    <row r="74" spans="1:7" ht="54" customHeight="1">
      <c r="A74" s="250" t="s">
        <v>250</v>
      </c>
      <c r="B74" s="244">
        <v>810</v>
      </c>
      <c r="C74" s="245" t="s">
        <v>124</v>
      </c>
      <c r="D74" s="246" t="s">
        <v>107</v>
      </c>
      <c r="E74" s="247" t="s">
        <v>249</v>
      </c>
      <c r="F74" s="246" t="s">
        <v>142</v>
      </c>
      <c r="G74" s="240">
        <v>66.8</v>
      </c>
    </row>
    <row r="75" spans="1:7" ht="23.25" customHeight="1">
      <c r="A75" s="176" t="s">
        <v>251</v>
      </c>
      <c r="B75" s="182">
        <v>810</v>
      </c>
      <c r="C75" s="131" t="s">
        <v>124</v>
      </c>
      <c r="D75" s="131" t="s">
        <v>118</v>
      </c>
      <c r="E75" s="131"/>
      <c r="F75" s="182"/>
      <c r="G75" s="183">
        <f>G76+G79+G84</f>
        <v>286.89999999999998</v>
      </c>
    </row>
    <row r="76" spans="1:7" ht="18.75" customHeight="1">
      <c r="A76" s="186" t="s">
        <v>196</v>
      </c>
      <c r="B76" s="182">
        <v>810</v>
      </c>
      <c r="C76" s="131" t="s">
        <v>124</v>
      </c>
      <c r="D76" s="131" t="s">
        <v>118</v>
      </c>
      <c r="E76" s="131" t="s">
        <v>195</v>
      </c>
      <c r="F76" s="182"/>
      <c r="G76" s="183">
        <f>G77</f>
        <v>154.5</v>
      </c>
    </row>
    <row r="77" spans="1:7" ht="27" customHeight="1">
      <c r="A77" s="126" t="s">
        <v>190</v>
      </c>
      <c r="B77" s="160">
        <v>810</v>
      </c>
      <c r="C77" s="121" t="s">
        <v>124</v>
      </c>
      <c r="D77" s="121" t="s">
        <v>118</v>
      </c>
      <c r="E77" s="121" t="s">
        <v>197</v>
      </c>
      <c r="F77" s="121" t="s">
        <v>169</v>
      </c>
      <c r="G77" s="173">
        <f>G78</f>
        <v>154.5</v>
      </c>
    </row>
    <row r="78" spans="1:7" ht="25.5" customHeight="1">
      <c r="A78" s="126" t="s">
        <v>191</v>
      </c>
      <c r="B78" s="160">
        <v>810</v>
      </c>
      <c r="C78" s="121" t="s">
        <v>124</v>
      </c>
      <c r="D78" s="121" t="s">
        <v>118</v>
      </c>
      <c r="E78" s="121" t="s">
        <v>197</v>
      </c>
      <c r="F78" s="121" t="s">
        <v>170</v>
      </c>
      <c r="G78" s="168">
        <v>154.5</v>
      </c>
    </row>
    <row r="79" spans="1:7" ht="25.5" customHeight="1">
      <c r="A79" s="216" t="s">
        <v>216</v>
      </c>
      <c r="B79" s="251">
        <v>810</v>
      </c>
      <c r="C79" s="252" t="s">
        <v>124</v>
      </c>
      <c r="D79" s="252" t="s">
        <v>118</v>
      </c>
      <c r="E79" s="253"/>
      <c r="F79" s="252"/>
      <c r="G79" s="241">
        <f>G80</f>
        <v>132.4</v>
      </c>
    </row>
    <row r="80" spans="1:7" ht="25.5" customHeight="1">
      <c r="A80" s="243" t="s">
        <v>252</v>
      </c>
      <c r="B80" s="254">
        <v>810</v>
      </c>
      <c r="C80" s="218" t="s">
        <v>124</v>
      </c>
      <c r="D80" s="218" t="s">
        <v>118</v>
      </c>
      <c r="E80" s="249" t="s">
        <v>253</v>
      </c>
      <c r="F80" s="218"/>
      <c r="G80" s="239">
        <f>G81+G83</f>
        <v>132.4</v>
      </c>
    </row>
    <row r="81" spans="1:7" ht="25.5" customHeight="1">
      <c r="A81" s="220" t="s">
        <v>248</v>
      </c>
      <c r="B81" s="221">
        <v>810</v>
      </c>
      <c r="C81" s="255" t="s">
        <v>124</v>
      </c>
      <c r="D81" s="151" t="s">
        <v>118</v>
      </c>
      <c r="E81" s="256" t="s">
        <v>253</v>
      </c>
      <c r="F81" s="151" t="s">
        <v>169</v>
      </c>
      <c r="G81" s="214">
        <f>G82</f>
        <v>125</v>
      </c>
    </row>
    <row r="82" spans="1:7" ht="25.5" customHeight="1">
      <c r="A82" s="126" t="s">
        <v>191</v>
      </c>
      <c r="B82" s="221">
        <v>810</v>
      </c>
      <c r="C82" s="255" t="s">
        <v>124</v>
      </c>
      <c r="D82" s="257" t="s">
        <v>118</v>
      </c>
      <c r="E82" s="256" t="s">
        <v>253</v>
      </c>
      <c r="F82" s="151" t="s">
        <v>170</v>
      </c>
      <c r="G82" s="214">
        <v>125</v>
      </c>
    </row>
    <row r="83" spans="1:7" ht="25.5" customHeight="1">
      <c r="A83" s="220" t="s">
        <v>217</v>
      </c>
      <c r="B83" s="221">
        <v>810</v>
      </c>
      <c r="C83" s="151" t="s">
        <v>124</v>
      </c>
      <c r="D83" s="151" t="s">
        <v>118</v>
      </c>
      <c r="E83" s="222" t="s">
        <v>218</v>
      </c>
      <c r="F83" s="151" t="s">
        <v>142</v>
      </c>
      <c r="G83" s="214">
        <v>7.4</v>
      </c>
    </row>
    <row r="84" spans="1:7" ht="27" customHeight="1">
      <c r="A84" s="258" t="s">
        <v>254</v>
      </c>
      <c r="B84" s="149">
        <v>810</v>
      </c>
      <c r="C84" s="259" t="s">
        <v>124</v>
      </c>
      <c r="D84" s="260" t="s">
        <v>118</v>
      </c>
      <c r="E84" s="261">
        <v>1700378840</v>
      </c>
      <c r="F84" s="262"/>
      <c r="G84" s="215">
        <f>G85</f>
        <v>0</v>
      </c>
    </row>
    <row r="85" spans="1:7" ht="25.5" customHeight="1">
      <c r="A85" s="167" t="s">
        <v>160</v>
      </c>
      <c r="B85" s="263">
        <v>810</v>
      </c>
      <c r="C85" s="264" t="s">
        <v>124</v>
      </c>
      <c r="D85" s="265" t="s">
        <v>118</v>
      </c>
      <c r="E85" s="266">
        <v>1700378840</v>
      </c>
      <c r="F85" s="255" t="s">
        <v>169</v>
      </c>
      <c r="G85" s="214">
        <f>G86</f>
        <v>0</v>
      </c>
    </row>
    <row r="86" spans="1:7" ht="25.5" customHeight="1">
      <c r="A86" s="167" t="s">
        <v>161</v>
      </c>
      <c r="B86" s="263">
        <v>810</v>
      </c>
      <c r="C86" s="264" t="s">
        <v>124</v>
      </c>
      <c r="D86" s="265" t="s">
        <v>118</v>
      </c>
      <c r="E86" s="266">
        <v>1700378840</v>
      </c>
      <c r="F86" s="255" t="s">
        <v>170</v>
      </c>
      <c r="G86" s="214">
        <v>0</v>
      </c>
    </row>
    <row r="87" spans="1:7" ht="25.5" customHeight="1">
      <c r="A87" s="258" t="s">
        <v>255</v>
      </c>
      <c r="B87" s="217">
        <v>810</v>
      </c>
      <c r="C87" s="267" t="s">
        <v>124</v>
      </c>
      <c r="D87" s="268" t="s">
        <v>124</v>
      </c>
      <c r="E87" s="193" t="s">
        <v>204</v>
      </c>
      <c r="F87" s="245"/>
      <c r="G87" s="215">
        <f>G88</f>
        <v>63.3</v>
      </c>
    </row>
    <row r="88" spans="1:7" ht="25.5" customHeight="1">
      <c r="A88" s="181" t="s">
        <v>203</v>
      </c>
      <c r="B88" s="182">
        <v>810</v>
      </c>
      <c r="C88" s="185" t="s">
        <v>124</v>
      </c>
      <c r="D88" s="210" t="s">
        <v>124</v>
      </c>
      <c r="E88" s="193" t="s">
        <v>204</v>
      </c>
      <c r="F88" s="193"/>
      <c r="G88" s="183">
        <f>G89+G92</f>
        <v>63.3</v>
      </c>
    </row>
    <row r="89" spans="1:7" ht="25.5" customHeight="1">
      <c r="A89" s="167" t="s">
        <v>150</v>
      </c>
      <c r="B89" s="160">
        <v>810</v>
      </c>
      <c r="C89" s="161" t="s">
        <v>124</v>
      </c>
      <c r="D89" s="162" t="s">
        <v>124</v>
      </c>
      <c r="E89" s="165" t="s">
        <v>205</v>
      </c>
      <c r="F89" s="165" t="s">
        <v>206</v>
      </c>
      <c r="G89" s="168">
        <f>G90+G91</f>
        <v>63.3</v>
      </c>
    </row>
    <row r="90" spans="1:7" ht="25.5" customHeight="1">
      <c r="A90" s="167" t="s">
        <v>152</v>
      </c>
      <c r="B90" s="160">
        <v>810</v>
      </c>
      <c r="C90" s="161" t="s">
        <v>124</v>
      </c>
      <c r="D90" s="162" t="s">
        <v>124</v>
      </c>
      <c r="E90" s="165" t="s">
        <v>205</v>
      </c>
      <c r="F90" s="160">
        <v>121</v>
      </c>
      <c r="G90" s="168">
        <v>50.6</v>
      </c>
    </row>
    <row r="91" spans="1:7" ht="25.5" customHeight="1">
      <c r="A91" s="167" t="s">
        <v>153</v>
      </c>
      <c r="B91" s="160">
        <v>810</v>
      </c>
      <c r="C91" s="161" t="s">
        <v>124</v>
      </c>
      <c r="D91" s="162" t="s">
        <v>124</v>
      </c>
      <c r="E91" s="165" t="s">
        <v>205</v>
      </c>
      <c r="F91" s="160">
        <v>129</v>
      </c>
      <c r="G91" s="168">
        <v>12.7</v>
      </c>
    </row>
    <row r="92" spans="1:7" ht="25.5" customHeight="1">
      <c r="A92" s="167" t="s">
        <v>160</v>
      </c>
      <c r="B92" s="160">
        <v>810</v>
      </c>
      <c r="C92" s="161" t="s">
        <v>124</v>
      </c>
      <c r="D92" s="162" t="s">
        <v>124</v>
      </c>
      <c r="E92" s="165" t="s">
        <v>205</v>
      </c>
      <c r="F92" s="160">
        <v>240</v>
      </c>
      <c r="G92" s="168">
        <f>G93</f>
        <v>0</v>
      </c>
    </row>
    <row r="93" spans="1:7" ht="25.5" customHeight="1">
      <c r="A93" s="167" t="s">
        <v>161</v>
      </c>
      <c r="B93" s="160">
        <v>810</v>
      </c>
      <c r="C93" s="161" t="s">
        <v>124</v>
      </c>
      <c r="D93" s="162" t="s">
        <v>124</v>
      </c>
      <c r="E93" s="165" t="s">
        <v>205</v>
      </c>
      <c r="F93" s="160">
        <v>244</v>
      </c>
      <c r="G93" s="168">
        <v>0</v>
      </c>
    </row>
    <row r="94" spans="1:7" ht="16.5" customHeight="1">
      <c r="A94" s="176" t="s">
        <v>256</v>
      </c>
      <c r="B94" s="182">
        <v>810</v>
      </c>
      <c r="C94" s="131" t="s">
        <v>113</v>
      </c>
      <c r="D94" s="131"/>
      <c r="E94" s="193"/>
      <c r="F94" s="182"/>
      <c r="G94" s="183">
        <f>G95</f>
        <v>0</v>
      </c>
    </row>
    <row r="95" spans="1:7" ht="15" customHeight="1">
      <c r="A95" s="181" t="s">
        <v>257</v>
      </c>
      <c r="B95" s="182">
        <v>810</v>
      </c>
      <c r="C95" s="131" t="s">
        <v>113</v>
      </c>
      <c r="D95" s="131" t="s">
        <v>113</v>
      </c>
      <c r="E95" s="193"/>
      <c r="F95" s="182"/>
      <c r="G95" s="183">
        <f>G96</f>
        <v>0</v>
      </c>
    </row>
    <row r="96" spans="1:7" ht="25.5" customHeight="1">
      <c r="A96" s="167" t="s">
        <v>258</v>
      </c>
      <c r="B96" s="160">
        <v>810</v>
      </c>
      <c r="C96" s="121" t="s">
        <v>113</v>
      </c>
      <c r="D96" s="121" t="s">
        <v>113</v>
      </c>
      <c r="E96" s="165" t="s">
        <v>259</v>
      </c>
      <c r="F96" s="160"/>
      <c r="G96" s="168">
        <f>G97</f>
        <v>0</v>
      </c>
    </row>
    <row r="97" spans="1:7" ht="36.75" customHeight="1">
      <c r="A97" s="167" t="s">
        <v>260</v>
      </c>
      <c r="B97" s="160">
        <v>810</v>
      </c>
      <c r="C97" s="121" t="s">
        <v>113</v>
      </c>
      <c r="D97" s="121" t="s">
        <v>113</v>
      </c>
      <c r="E97" s="165" t="s">
        <v>259</v>
      </c>
      <c r="F97" s="160">
        <v>810</v>
      </c>
      <c r="G97" s="168">
        <f>G98</f>
        <v>0</v>
      </c>
    </row>
    <row r="98" spans="1:7" ht="48" customHeight="1">
      <c r="A98" s="167" t="s">
        <v>261</v>
      </c>
      <c r="B98" s="160">
        <v>810</v>
      </c>
      <c r="C98" s="121" t="s">
        <v>113</v>
      </c>
      <c r="D98" s="121" t="s">
        <v>113</v>
      </c>
      <c r="E98" s="165" t="s">
        <v>259</v>
      </c>
      <c r="F98" s="160">
        <v>812</v>
      </c>
      <c r="G98" s="168">
        <v>0</v>
      </c>
    </row>
    <row r="99" spans="1:7">
      <c r="A99" s="202" t="s">
        <v>128</v>
      </c>
      <c r="B99" s="154">
        <v>810</v>
      </c>
      <c r="C99" s="178" t="s">
        <v>129</v>
      </c>
      <c r="D99" s="203"/>
      <c r="E99" s="139"/>
      <c r="F99" s="199"/>
      <c r="G99" s="238">
        <f>G100+G108</f>
        <v>11</v>
      </c>
    </row>
    <row r="100" spans="1:7">
      <c r="A100" s="120" t="s">
        <v>130</v>
      </c>
      <c r="B100" s="154">
        <v>810</v>
      </c>
      <c r="C100" s="178" t="s">
        <v>129</v>
      </c>
      <c r="D100" s="178" t="s">
        <v>105</v>
      </c>
      <c r="E100" s="139" t="s">
        <v>198</v>
      </c>
      <c r="F100" s="139"/>
      <c r="G100" s="238">
        <f>G101</f>
        <v>11</v>
      </c>
    </row>
    <row r="101" spans="1:7">
      <c r="A101" s="125" t="s">
        <v>199</v>
      </c>
      <c r="B101" s="160">
        <v>810</v>
      </c>
      <c r="C101" s="121" t="s">
        <v>129</v>
      </c>
      <c r="D101" s="127" t="s">
        <v>105</v>
      </c>
      <c r="E101" s="121" t="s">
        <v>200</v>
      </c>
      <c r="F101" s="198"/>
      <c r="G101" s="168">
        <f>G102</f>
        <v>11</v>
      </c>
    </row>
    <row r="102" spans="1:7" ht="25.5">
      <c r="A102" s="167" t="s">
        <v>160</v>
      </c>
      <c r="B102" s="160">
        <v>810</v>
      </c>
      <c r="C102" s="121" t="s">
        <v>129</v>
      </c>
      <c r="D102" s="121" t="s">
        <v>105</v>
      </c>
      <c r="E102" s="121" t="s">
        <v>200</v>
      </c>
      <c r="F102" s="198">
        <v>240</v>
      </c>
      <c r="G102" s="168">
        <f>G103</f>
        <v>11</v>
      </c>
    </row>
    <row r="103" spans="1:7" ht="25.5">
      <c r="A103" s="167" t="s">
        <v>161</v>
      </c>
      <c r="B103" s="160">
        <v>810</v>
      </c>
      <c r="C103" s="121" t="s">
        <v>129</v>
      </c>
      <c r="D103" s="127" t="s">
        <v>105</v>
      </c>
      <c r="E103" s="121" t="s">
        <v>200</v>
      </c>
      <c r="F103" s="198">
        <v>244</v>
      </c>
      <c r="G103" s="168">
        <v>11</v>
      </c>
    </row>
    <row r="104" spans="1:7">
      <c r="A104" s="205" t="s">
        <v>201</v>
      </c>
      <c r="B104" s="204"/>
      <c r="C104" s="206"/>
      <c r="D104" s="198"/>
      <c r="E104" s="206"/>
      <c r="F104" s="207" t="s">
        <v>202</v>
      </c>
      <c r="G104" s="208">
        <f>G13+G54+G64+G68+G99+G94</f>
        <v>1019.5000000000001</v>
      </c>
    </row>
    <row r="109" spans="1:7">
      <c r="F109" s="209"/>
    </row>
  </sheetData>
  <mergeCells count="6">
    <mergeCell ref="A8:F8"/>
    <mergeCell ref="D1:G1"/>
    <mergeCell ref="C2:G2"/>
    <mergeCell ref="C3:G3"/>
    <mergeCell ref="C4:G4"/>
    <mergeCell ref="A7:F7"/>
  </mergeCells>
  <pageMargins left="0.66" right="0.2" top="0.26" bottom="0.41" header="0" footer="0"/>
  <pageSetup paperSize="9" scale="74" fitToHeight="15" orientation="portrait" r:id="rId1"/>
  <headerFooter alignWithMargins="0">
    <oddFooter>&amp;C&amp;"Arial Cyr,обычный"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Ист.фин.</vt:lpstr>
      <vt:lpstr>Объем доходов</vt:lpstr>
      <vt:lpstr>прил.№ 5</vt:lpstr>
      <vt:lpstr>прил.№ 6 (2)</vt:lpstr>
      <vt:lpstr>Ист.фин.!Заголовки_для_печати</vt:lpstr>
      <vt:lpstr>'Объем доходов'!Заголовки_для_печати</vt:lpstr>
      <vt:lpstr>Ист.фин.!Область_печати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2020-11-17T06:38:27Z</cp:lastPrinted>
  <dcterms:created xsi:type="dcterms:W3CDTF">2003-01-29T09:49:37Z</dcterms:created>
  <dcterms:modified xsi:type="dcterms:W3CDTF">2020-11-17T06:38:56Z</dcterms:modified>
</cp:coreProperties>
</file>